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tsen Township\Desktop\"/>
    </mc:Choice>
  </mc:AlternateContent>
  <bookViews>
    <workbookView xWindow="0" yWindow="0" windowWidth="20440" windowHeight="7280"/>
  </bookViews>
  <sheets>
    <sheet name="2022 Levy" sheetId="3" r:id="rId1"/>
    <sheet name="2021 Levy" sheetId="2" r:id="rId2"/>
    <sheet name="2020 Levy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3" l="1"/>
  <c r="H27" i="3" s="1"/>
  <c r="H19" i="3"/>
  <c r="H20" i="3" s="1"/>
  <c r="H13" i="3"/>
  <c r="H12" i="3"/>
  <c r="H28" i="3" l="1"/>
  <c r="G11" i="3" l="1"/>
  <c r="E32" i="3"/>
  <c r="E31" i="3"/>
  <c r="E27" i="3"/>
  <c r="E20" i="3"/>
  <c r="E12" i="3"/>
  <c r="E13" i="3" s="1"/>
  <c r="E28" i="3" l="1"/>
  <c r="D32" i="3" l="1"/>
  <c r="D31" i="3"/>
  <c r="D27" i="3"/>
  <c r="D20" i="3"/>
  <c r="D12" i="3"/>
  <c r="D13" i="3" s="1"/>
  <c r="F32" i="3"/>
  <c r="F31" i="3"/>
  <c r="G27" i="3"/>
  <c r="F27" i="3"/>
  <c r="F20" i="3"/>
  <c r="G20" i="3"/>
  <c r="G12" i="3"/>
  <c r="G13" i="3" s="1"/>
  <c r="F12" i="3"/>
  <c r="F13" i="3" s="1"/>
  <c r="E17" i="2"/>
  <c r="G28" i="3" l="1"/>
  <c r="D28" i="3"/>
  <c r="F28" i="3"/>
  <c r="D31" i="2"/>
  <c r="D32" i="2"/>
  <c r="D20" i="2" l="1"/>
  <c r="G24" i="2" l="1"/>
  <c r="G27" i="2" s="1"/>
  <c r="E27" i="2"/>
  <c r="F27" i="2"/>
  <c r="D27" i="2"/>
  <c r="D28" i="2" s="1"/>
  <c r="E12" i="2" l="1"/>
  <c r="E13" i="2" s="1"/>
  <c r="D12" i="2"/>
  <c r="D13" i="2" s="1"/>
  <c r="F12" i="2"/>
  <c r="F13" i="2" s="1"/>
  <c r="G12" i="2"/>
  <c r="G13" i="2" s="1"/>
  <c r="G19" i="2" l="1"/>
  <c r="G20" i="2"/>
  <c r="G28" i="2" s="1"/>
  <c r="F17" i="2"/>
  <c r="E20" i="2" s="1"/>
  <c r="E28" i="2" s="1"/>
  <c r="F20" i="2" l="1"/>
  <c r="F28" i="2" s="1"/>
  <c r="D68" i="1"/>
  <c r="D34" i="1"/>
  <c r="D95" i="1"/>
  <c r="A94" i="1"/>
  <c r="A93" i="1"/>
  <c r="A92" i="1"/>
  <c r="A90" i="1"/>
  <c r="D82" i="1"/>
  <c r="D94" i="1" s="1"/>
  <c r="D65" i="1"/>
  <c r="D67" i="1" s="1"/>
  <c r="D93" i="1" s="1"/>
  <c r="D54" i="1"/>
  <c r="D92" i="1" s="1"/>
  <c r="D96" i="1" s="1"/>
  <c r="D33" i="1"/>
  <c r="D90" i="1" s="1"/>
  <c r="D98" i="1" l="1"/>
</calcChain>
</file>

<file path=xl/comments1.xml><?xml version="1.0" encoding="utf-8"?>
<comments xmlns="http://schemas.openxmlformats.org/spreadsheetml/2006/main">
  <authors>
    <author>tc={02A3EA7C-C4E0-4AD0-B56D-FDBC7815BF5E}</author>
  </authors>
  <commentList>
    <comment ref="E2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Complete for continuation meeting</t>
        </r>
      </text>
    </comment>
  </commentList>
</comments>
</file>

<file path=xl/comments2.xml><?xml version="1.0" encoding="utf-8"?>
<comments xmlns="http://schemas.openxmlformats.org/spreadsheetml/2006/main">
  <authors>
    <author>9781g</author>
  </authors>
  <commentList>
    <comment ref="D65" authorId="0" shapeId="0">
      <text>
        <r>
          <rPr>
            <b/>
            <sz val="9"/>
            <color indexed="81"/>
            <rFont val="Tahoma"/>
            <family val="2"/>
          </rPr>
          <t>9781g:</t>
        </r>
        <r>
          <rPr>
            <sz val="9"/>
            <color indexed="81"/>
            <rFont val="Tahoma"/>
            <family val="2"/>
          </rPr>
          <t xml:space="preserve">
plus $40,000 for SCBA</t>
        </r>
      </text>
    </comment>
  </commentList>
</comments>
</file>

<file path=xl/sharedStrings.xml><?xml version="1.0" encoding="utf-8"?>
<sst xmlns="http://schemas.openxmlformats.org/spreadsheetml/2006/main" count="153" uniqueCount="79">
  <si>
    <t>Lutsen Township Budget</t>
  </si>
  <si>
    <t>Budget</t>
  </si>
  <si>
    <t>General Town Budget</t>
  </si>
  <si>
    <t>Payroll</t>
  </si>
  <si>
    <t>Training/Mileage</t>
  </si>
  <si>
    <t>Insurance</t>
  </si>
  <si>
    <t>Supplies</t>
  </si>
  <si>
    <t>Telephone</t>
  </si>
  <si>
    <t>Broadband</t>
  </si>
  <si>
    <t>Legal/Professional Services</t>
  </si>
  <si>
    <t>Elections</t>
  </si>
  <si>
    <t>Public Notices</t>
  </si>
  <si>
    <t>Dues/Subscriptions</t>
  </si>
  <si>
    <t>Community Celebration</t>
  </si>
  <si>
    <t>Township Donations</t>
  </si>
  <si>
    <t>Tofte Township</t>
  </si>
  <si>
    <t>Fireworks</t>
  </si>
  <si>
    <t>Lutsen Junior Alpine Team</t>
  </si>
  <si>
    <t>Gitchi Gami Trail Ext Grant</t>
  </si>
  <si>
    <t>WE Connect</t>
  </si>
  <si>
    <t>Cemetery</t>
  </si>
  <si>
    <t>Birch Grove Charter School</t>
  </si>
  <si>
    <t>Ball Field</t>
  </si>
  <si>
    <t>Lawncare</t>
  </si>
  <si>
    <t>Janitorial</t>
  </si>
  <si>
    <t>Professional services</t>
  </si>
  <si>
    <t>Town Park</t>
  </si>
  <si>
    <t>Electric</t>
  </si>
  <si>
    <t>Total General Budget</t>
  </si>
  <si>
    <t>Fire Department Administration Budget</t>
  </si>
  <si>
    <t xml:space="preserve"> </t>
  </si>
  <si>
    <t>Maintenance</t>
  </si>
  <si>
    <t>Building</t>
  </si>
  <si>
    <t>Lawn Care</t>
  </si>
  <si>
    <t>Snow Plowing</t>
  </si>
  <si>
    <t>Janatorial</t>
  </si>
  <si>
    <t>Utilities</t>
  </si>
  <si>
    <t>Trash</t>
  </si>
  <si>
    <t>Office Supplies</t>
  </si>
  <si>
    <t>Elections/Public Notices</t>
  </si>
  <si>
    <t>Total Fire Dept Administrative Budget</t>
  </si>
  <si>
    <t>Fire Department Budget</t>
  </si>
  <si>
    <t>Vehicle Maintenance</t>
  </si>
  <si>
    <t>Equipment Maintenance</t>
  </si>
  <si>
    <t>Fuel</t>
  </si>
  <si>
    <t>Capital Items</t>
  </si>
  <si>
    <t>Pagers/Radios</t>
  </si>
  <si>
    <t>Total Fire Department Budget</t>
  </si>
  <si>
    <t>EMS/1st Repsonder Department Budget</t>
  </si>
  <si>
    <t>Total EMS/1st Responder Dept Budget</t>
  </si>
  <si>
    <t>Building Loan Pymt to Cook County</t>
  </si>
  <si>
    <t>Truck Fund</t>
  </si>
  <si>
    <t>Firefighter PERA Contribution (if needed)</t>
  </si>
  <si>
    <t>BUDGET</t>
  </si>
  <si>
    <t>Building Loan/Truck Fund/PERA</t>
  </si>
  <si>
    <t>Approved</t>
  </si>
  <si>
    <t>Fire District Budget</t>
  </si>
  <si>
    <t>Total Combined Levy</t>
  </si>
  <si>
    <t>Actual</t>
  </si>
  <si>
    <t>Fire/EMS Operating Budget</t>
  </si>
  <si>
    <t>Property Tax Levy</t>
  </si>
  <si>
    <t>State Grant and Aids</t>
  </si>
  <si>
    <t>Town Hall Rental</t>
  </si>
  <si>
    <t>Park Electric Reiumbursement</t>
  </si>
  <si>
    <t>Misc Income</t>
  </si>
  <si>
    <t>General Town Budget (Expense)</t>
  </si>
  <si>
    <t>Source of Funds:</t>
  </si>
  <si>
    <t>Total Source of Funds</t>
  </si>
  <si>
    <t>Projected</t>
  </si>
  <si>
    <t>Fire District Budget (Expense)</t>
  </si>
  <si>
    <t>Donations</t>
  </si>
  <si>
    <t>Truck Fund Contribution</t>
  </si>
  <si>
    <t>Surpus/(Deficit)</t>
  </si>
  <si>
    <t>Surplus/(Deficit)</t>
  </si>
  <si>
    <t>Fire Dept Administration Budget</t>
  </si>
  <si>
    <t>Lutsen Township - General</t>
  </si>
  <si>
    <t>Lutsen Fire District</t>
  </si>
  <si>
    <t>Proposed</t>
  </si>
  <si>
    <t>Park Electric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</si>
</sst>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u val="singleAccounting"/>
      <sz val="12"/>
      <name val="Arial"/>
      <family val="2"/>
    </font>
    <font>
      <b/>
      <u val="singleAccounting"/>
      <sz val="12"/>
      <name val="Arial"/>
      <family val="2"/>
    </font>
    <font>
      <sz val="12"/>
      <color theme="1"/>
      <name val="Calibri"/>
      <family val="2"/>
      <scheme val="minor"/>
    </font>
    <font>
      <b/>
      <u val="double"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 val="double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164" fontId="2" fillId="0" borderId="0" xfId="1" applyNumberFormat="1" applyFont="1"/>
    <xf numFmtId="164" fontId="3" fillId="0" borderId="0" xfId="1" applyNumberFormat="1" applyFont="1"/>
    <xf numFmtId="164" fontId="4" fillId="0" borderId="0" xfId="1" applyNumberFormat="1" applyFont="1" applyAlignment="1">
      <alignment horizontal="center"/>
    </xf>
    <xf numFmtId="0" fontId="3" fillId="0" borderId="0" xfId="1" applyNumberFormat="1" applyFont="1"/>
    <xf numFmtId="0" fontId="2" fillId="0" borderId="0" xfId="1" applyNumberFormat="1" applyFont="1" applyAlignment="1">
      <alignment horizontal="center"/>
    </xf>
    <xf numFmtId="164" fontId="5" fillId="0" borderId="0" xfId="1" applyNumberFormat="1" applyFont="1"/>
    <xf numFmtId="164" fontId="6" fillId="0" borderId="0" xfId="1" applyNumberFormat="1" applyFont="1" applyAlignment="1">
      <alignment horizontal="center"/>
    </xf>
    <xf numFmtId="164" fontId="7" fillId="0" borderId="0" xfId="1" applyNumberFormat="1" applyFont="1"/>
    <xf numFmtId="165" fontId="2" fillId="0" borderId="0" xfId="1" applyNumberFormat="1" applyFont="1"/>
    <xf numFmtId="165" fontId="3" fillId="0" borderId="0" xfId="1" applyNumberFormat="1" applyFont="1"/>
    <xf numFmtId="166" fontId="2" fillId="0" borderId="0" xfId="2" applyNumberFormat="1" applyFont="1"/>
    <xf numFmtId="166" fontId="5" fillId="0" borderId="0" xfId="2" applyNumberFormat="1" applyFont="1"/>
    <xf numFmtId="166" fontId="8" fillId="0" borderId="0" xfId="2" applyNumberFormat="1" applyFont="1"/>
    <xf numFmtId="166" fontId="6" fillId="0" borderId="0" xfId="2" applyNumberFormat="1" applyFont="1"/>
    <xf numFmtId="166" fontId="3" fillId="0" borderId="0" xfId="2" applyNumberFormat="1" applyFont="1"/>
    <xf numFmtId="166" fontId="11" fillId="0" borderId="0" xfId="2" applyNumberFormat="1" applyFont="1"/>
    <xf numFmtId="43" fontId="5" fillId="0" borderId="0" xfId="1" applyFont="1"/>
    <xf numFmtId="164" fontId="3" fillId="2" borderId="0" xfId="1" applyNumberFormat="1" applyFont="1" applyFill="1"/>
    <xf numFmtId="164" fontId="3" fillId="0" borderId="0" xfId="1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ul Goettl" id="{9D39AADC-8EAF-416F-93F8-854C27B950DA}" userId="98ad180e7583a46d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" dT="2021-01-19T02:40:59.89" personId="{9D39AADC-8EAF-416F-93F8-854C27B950DA}" id="{02A3EA7C-C4E0-4AD0-B56D-FDBC7815BF5E}">
    <text>Complete for continuation meeting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="90" zoomScaleNormal="90" workbookViewId="0">
      <pane ySplit="3" topLeftCell="A4" activePane="bottomLeft" state="frozen"/>
      <selection pane="bottomLeft" activeCell="K15" sqref="K15"/>
    </sheetView>
  </sheetViews>
  <sheetFormatPr defaultRowHeight="15.5" x14ac:dyDescent="0.35"/>
  <cols>
    <col min="1" max="1" width="5.08984375" style="2" customWidth="1"/>
    <col min="2" max="2" width="6.453125" style="2" customWidth="1"/>
    <col min="3" max="3" width="31.6328125" style="2" customWidth="1"/>
    <col min="4" max="4" width="18" style="2" customWidth="1"/>
    <col min="5" max="5" width="18" style="2" hidden="1" customWidth="1"/>
    <col min="6" max="7" width="18" style="2" customWidth="1"/>
    <col min="8" max="8" width="14.453125" style="2" customWidth="1"/>
    <col min="9" max="250" width="9.08984375" style="2"/>
    <col min="251" max="251" width="5.08984375" style="2" customWidth="1"/>
    <col min="252" max="252" width="9.08984375" style="2"/>
    <col min="253" max="253" width="25.08984375" style="2" bestFit="1" customWidth="1"/>
    <col min="254" max="254" width="3.6328125" style="2" customWidth="1"/>
    <col min="255" max="255" width="15.54296875" style="2" customWidth="1"/>
    <col min="256" max="256" width="6.6328125" style="2" customWidth="1"/>
    <col min="257" max="257" width="19.36328125" style="2" customWidth="1"/>
    <col min="258" max="259" width="14.54296875" style="2" bestFit="1" customWidth="1"/>
    <col min="260" max="261" width="14.36328125" style="2" bestFit="1" customWidth="1"/>
    <col min="262" max="506" width="9.08984375" style="2"/>
    <col min="507" max="507" width="5.08984375" style="2" customWidth="1"/>
    <col min="508" max="508" width="9.08984375" style="2"/>
    <col min="509" max="509" width="25.08984375" style="2" bestFit="1" customWidth="1"/>
    <col min="510" max="510" width="3.6328125" style="2" customWidth="1"/>
    <col min="511" max="511" width="15.54296875" style="2" customWidth="1"/>
    <col min="512" max="512" width="6.6328125" style="2" customWidth="1"/>
    <col min="513" max="513" width="19.36328125" style="2" customWidth="1"/>
    <col min="514" max="515" width="14.54296875" style="2" bestFit="1" customWidth="1"/>
    <col min="516" max="517" width="14.36328125" style="2" bestFit="1" customWidth="1"/>
    <col min="518" max="762" width="9.08984375" style="2"/>
    <col min="763" max="763" width="5.08984375" style="2" customWidth="1"/>
    <col min="764" max="764" width="9.08984375" style="2"/>
    <col min="765" max="765" width="25.08984375" style="2" bestFit="1" customWidth="1"/>
    <col min="766" max="766" width="3.6328125" style="2" customWidth="1"/>
    <col min="767" max="767" width="15.54296875" style="2" customWidth="1"/>
    <col min="768" max="768" width="6.6328125" style="2" customWidth="1"/>
    <col min="769" max="769" width="19.36328125" style="2" customWidth="1"/>
    <col min="770" max="771" width="14.54296875" style="2" bestFit="1" customWidth="1"/>
    <col min="772" max="773" width="14.36328125" style="2" bestFit="1" customWidth="1"/>
    <col min="774" max="1018" width="9.08984375" style="2"/>
    <col min="1019" max="1019" width="5.08984375" style="2" customWidth="1"/>
    <col min="1020" max="1020" width="9.08984375" style="2"/>
    <col min="1021" max="1021" width="25.08984375" style="2" bestFit="1" customWidth="1"/>
    <col min="1022" max="1022" width="3.6328125" style="2" customWidth="1"/>
    <col min="1023" max="1023" width="15.54296875" style="2" customWidth="1"/>
    <col min="1024" max="1024" width="6.6328125" style="2" customWidth="1"/>
    <col min="1025" max="1025" width="19.36328125" style="2" customWidth="1"/>
    <col min="1026" max="1027" width="14.54296875" style="2" bestFit="1" customWidth="1"/>
    <col min="1028" max="1029" width="14.36328125" style="2" bestFit="1" customWidth="1"/>
    <col min="1030" max="1274" width="9.08984375" style="2"/>
    <col min="1275" max="1275" width="5.08984375" style="2" customWidth="1"/>
    <col min="1276" max="1276" width="9.08984375" style="2"/>
    <col min="1277" max="1277" width="25.08984375" style="2" bestFit="1" customWidth="1"/>
    <col min="1278" max="1278" width="3.6328125" style="2" customWidth="1"/>
    <col min="1279" max="1279" width="15.54296875" style="2" customWidth="1"/>
    <col min="1280" max="1280" width="6.6328125" style="2" customWidth="1"/>
    <col min="1281" max="1281" width="19.36328125" style="2" customWidth="1"/>
    <col min="1282" max="1283" width="14.54296875" style="2" bestFit="1" customWidth="1"/>
    <col min="1284" max="1285" width="14.36328125" style="2" bestFit="1" customWidth="1"/>
    <col min="1286" max="1530" width="9.08984375" style="2"/>
    <col min="1531" max="1531" width="5.08984375" style="2" customWidth="1"/>
    <col min="1532" max="1532" width="9.08984375" style="2"/>
    <col min="1533" max="1533" width="25.08984375" style="2" bestFit="1" customWidth="1"/>
    <col min="1534" max="1534" width="3.6328125" style="2" customWidth="1"/>
    <col min="1535" max="1535" width="15.54296875" style="2" customWidth="1"/>
    <col min="1536" max="1536" width="6.6328125" style="2" customWidth="1"/>
    <col min="1537" max="1537" width="19.36328125" style="2" customWidth="1"/>
    <col min="1538" max="1539" width="14.54296875" style="2" bestFit="1" customWidth="1"/>
    <col min="1540" max="1541" width="14.36328125" style="2" bestFit="1" customWidth="1"/>
    <col min="1542" max="1786" width="9.08984375" style="2"/>
    <col min="1787" max="1787" width="5.08984375" style="2" customWidth="1"/>
    <col min="1788" max="1788" width="9.08984375" style="2"/>
    <col min="1789" max="1789" width="25.08984375" style="2" bestFit="1" customWidth="1"/>
    <col min="1790" max="1790" width="3.6328125" style="2" customWidth="1"/>
    <col min="1791" max="1791" width="15.54296875" style="2" customWidth="1"/>
    <col min="1792" max="1792" width="6.6328125" style="2" customWidth="1"/>
    <col min="1793" max="1793" width="19.36328125" style="2" customWidth="1"/>
    <col min="1794" max="1795" width="14.54296875" style="2" bestFit="1" customWidth="1"/>
    <col min="1796" max="1797" width="14.36328125" style="2" bestFit="1" customWidth="1"/>
    <col min="1798" max="2042" width="9.08984375" style="2"/>
    <col min="2043" max="2043" width="5.08984375" style="2" customWidth="1"/>
    <col min="2044" max="2044" width="9.08984375" style="2"/>
    <col min="2045" max="2045" width="25.08984375" style="2" bestFit="1" customWidth="1"/>
    <col min="2046" max="2046" width="3.6328125" style="2" customWidth="1"/>
    <col min="2047" max="2047" width="15.54296875" style="2" customWidth="1"/>
    <col min="2048" max="2048" width="6.6328125" style="2" customWidth="1"/>
    <col min="2049" max="2049" width="19.36328125" style="2" customWidth="1"/>
    <col min="2050" max="2051" width="14.54296875" style="2" bestFit="1" customWidth="1"/>
    <col min="2052" max="2053" width="14.36328125" style="2" bestFit="1" customWidth="1"/>
    <col min="2054" max="2298" width="9.08984375" style="2"/>
    <col min="2299" max="2299" width="5.08984375" style="2" customWidth="1"/>
    <col min="2300" max="2300" width="9.08984375" style="2"/>
    <col min="2301" max="2301" width="25.08984375" style="2" bestFit="1" customWidth="1"/>
    <col min="2302" max="2302" width="3.6328125" style="2" customWidth="1"/>
    <col min="2303" max="2303" width="15.54296875" style="2" customWidth="1"/>
    <col min="2304" max="2304" width="6.6328125" style="2" customWidth="1"/>
    <col min="2305" max="2305" width="19.36328125" style="2" customWidth="1"/>
    <col min="2306" max="2307" width="14.54296875" style="2" bestFit="1" customWidth="1"/>
    <col min="2308" max="2309" width="14.36328125" style="2" bestFit="1" customWidth="1"/>
    <col min="2310" max="2554" width="9.08984375" style="2"/>
    <col min="2555" max="2555" width="5.08984375" style="2" customWidth="1"/>
    <col min="2556" max="2556" width="9.08984375" style="2"/>
    <col min="2557" max="2557" width="25.08984375" style="2" bestFit="1" customWidth="1"/>
    <col min="2558" max="2558" width="3.6328125" style="2" customWidth="1"/>
    <col min="2559" max="2559" width="15.54296875" style="2" customWidth="1"/>
    <col min="2560" max="2560" width="6.6328125" style="2" customWidth="1"/>
    <col min="2561" max="2561" width="19.36328125" style="2" customWidth="1"/>
    <col min="2562" max="2563" width="14.54296875" style="2" bestFit="1" customWidth="1"/>
    <col min="2564" max="2565" width="14.36328125" style="2" bestFit="1" customWidth="1"/>
    <col min="2566" max="2810" width="9.08984375" style="2"/>
    <col min="2811" max="2811" width="5.08984375" style="2" customWidth="1"/>
    <col min="2812" max="2812" width="9.08984375" style="2"/>
    <col min="2813" max="2813" width="25.08984375" style="2" bestFit="1" customWidth="1"/>
    <col min="2814" max="2814" width="3.6328125" style="2" customWidth="1"/>
    <col min="2815" max="2815" width="15.54296875" style="2" customWidth="1"/>
    <col min="2816" max="2816" width="6.6328125" style="2" customWidth="1"/>
    <col min="2817" max="2817" width="19.36328125" style="2" customWidth="1"/>
    <col min="2818" max="2819" width="14.54296875" style="2" bestFit="1" customWidth="1"/>
    <col min="2820" max="2821" width="14.36328125" style="2" bestFit="1" customWidth="1"/>
    <col min="2822" max="3066" width="9.08984375" style="2"/>
    <col min="3067" max="3067" width="5.08984375" style="2" customWidth="1"/>
    <col min="3068" max="3068" width="9.08984375" style="2"/>
    <col min="3069" max="3069" width="25.08984375" style="2" bestFit="1" customWidth="1"/>
    <col min="3070" max="3070" width="3.6328125" style="2" customWidth="1"/>
    <col min="3071" max="3071" width="15.54296875" style="2" customWidth="1"/>
    <col min="3072" max="3072" width="6.6328125" style="2" customWidth="1"/>
    <col min="3073" max="3073" width="19.36328125" style="2" customWidth="1"/>
    <col min="3074" max="3075" width="14.54296875" style="2" bestFit="1" customWidth="1"/>
    <col min="3076" max="3077" width="14.36328125" style="2" bestFit="1" customWidth="1"/>
    <col min="3078" max="3322" width="9.08984375" style="2"/>
    <col min="3323" max="3323" width="5.08984375" style="2" customWidth="1"/>
    <col min="3324" max="3324" width="9.08984375" style="2"/>
    <col min="3325" max="3325" width="25.08984375" style="2" bestFit="1" customWidth="1"/>
    <col min="3326" max="3326" width="3.6328125" style="2" customWidth="1"/>
    <col min="3327" max="3327" width="15.54296875" style="2" customWidth="1"/>
    <col min="3328" max="3328" width="6.6328125" style="2" customWidth="1"/>
    <col min="3329" max="3329" width="19.36328125" style="2" customWidth="1"/>
    <col min="3330" max="3331" width="14.54296875" style="2" bestFit="1" customWidth="1"/>
    <col min="3332" max="3333" width="14.36328125" style="2" bestFit="1" customWidth="1"/>
    <col min="3334" max="3578" width="9.08984375" style="2"/>
    <col min="3579" max="3579" width="5.08984375" style="2" customWidth="1"/>
    <col min="3580" max="3580" width="9.08984375" style="2"/>
    <col min="3581" max="3581" width="25.08984375" style="2" bestFit="1" customWidth="1"/>
    <col min="3582" max="3582" width="3.6328125" style="2" customWidth="1"/>
    <col min="3583" max="3583" width="15.54296875" style="2" customWidth="1"/>
    <col min="3584" max="3584" width="6.6328125" style="2" customWidth="1"/>
    <col min="3585" max="3585" width="19.36328125" style="2" customWidth="1"/>
    <col min="3586" max="3587" width="14.54296875" style="2" bestFit="1" customWidth="1"/>
    <col min="3588" max="3589" width="14.36328125" style="2" bestFit="1" customWidth="1"/>
    <col min="3590" max="3834" width="9.08984375" style="2"/>
    <col min="3835" max="3835" width="5.08984375" style="2" customWidth="1"/>
    <col min="3836" max="3836" width="9.08984375" style="2"/>
    <col min="3837" max="3837" width="25.08984375" style="2" bestFit="1" customWidth="1"/>
    <col min="3838" max="3838" width="3.6328125" style="2" customWidth="1"/>
    <col min="3839" max="3839" width="15.54296875" style="2" customWidth="1"/>
    <col min="3840" max="3840" width="6.6328125" style="2" customWidth="1"/>
    <col min="3841" max="3841" width="19.36328125" style="2" customWidth="1"/>
    <col min="3842" max="3843" width="14.54296875" style="2" bestFit="1" customWidth="1"/>
    <col min="3844" max="3845" width="14.36328125" style="2" bestFit="1" customWidth="1"/>
    <col min="3846" max="4090" width="9.08984375" style="2"/>
    <col min="4091" max="4091" width="5.08984375" style="2" customWidth="1"/>
    <col min="4092" max="4092" width="9.08984375" style="2"/>
    <col min="4093" max="4093" width="25.08984375" style="2" bestFit="1" customWidth="1"/>
    <col min="4094" max="4094" width="3.6328125" style="2" customWidth="1"/>
    <col min="4095" max="4095" width="15.54296875" style="2" customWidth="1"/>
    <col min="4096" max="4096" width="6.6328125" style="2" customWidth="1"/>
    <col min="4097" max="4097" width="19.36328125" style="2" customWidth="1"/>
    <col min="4098" max="4099" width="14.54296875" style="2" bestFit="1" customWidth="1"/>
    <col min="4100" max="4101" width="14.36328125" style="2" bestFit="1" customWidth="1"/>
    <col min="4102" max="4346" width="9.08984375" style="2"/>
    <col min="4347" max="4347" width="5.08984375" style="2" customWidth="1"/>
    <col min="4348" max="4348" width="9.08984375" style="2"/>
    <col min="4349" max="4349" width="25.08984375" style="2" bestFit="1" customWidth="1"/>
    <col min="4350" max="4350" width="3.6328125" style="2" customWidth="1"/>
    <col min="4351" max="4351" width="15.54296875" style="2" customWidth="1"/>
    <col min="4352" max="4352" width="6.6328125" style="2" customWidth="1"/>
    <col min="4353" max="4353" width="19.36328125" style="2" customWidth="1"/>
    <col min="4354" max="4355" width="14.54296875" style="2" bestFit="1" customWidth="1"/>
    <col min="4356" max="4357" width="14.36328125" style="2" bestFit="1" customWidth="1"/>
    <col min="4358" max="4602" width="9.08984375" style="2"/>
    <col min="4603" max="4603" width="5.08984375" style="2" customWidth="1"/>
    <col min="4604" max="4604" width="9.08984375" style="2"/>
    <col min="4605" max="4605" width="25.08984375" style="2" bestFit="1" customWidth="1"/>
    <col min="4606" max="4606" width="3.6328125" style="2" customWidth="1"/>
    <col min="4607" max="4607" width="15.54296875" style="2" customWidth="1"/>
    <col min="4608" max="4608" width="6.6328125" style="2" customWidth="1"/>
    <col min="4609" max="4609" width="19.36328125" style="2" customWidth="1"/>
    <col min="4610" max="4611" width="14.54296875" style="2" bestFit="1" customWidth="1"/>
    <col min="4612" max="4613" width="14.36328125" style="2" bestFit="1" customWidth="1"/>
    <col min="4614" max="4858" width="9.08984375" style="2"/>
    <col min="4859" max="4859" width="5.08984375" style="2" customWidth="1"/>
    <col min="4860" max="4860" width="9.08984375" style="2"/>
    <col min="4861" max="4861" width="25.08984375" style="2" bestFit="1" customWidth="1"/>
    <col min="4862" max="4862" width="3.6328125" style="2" customWidth="1"/>
    <col min="4863" max="4863" width="15.54296875" style="2" customWidth="1"/>
    <col min="4864" max="4864" width="6.6328125" style="2" customWidth="1"/>
    <col min="4865" max="4865" width="19.36328125" style="2" customWidth="1"/>
    <col min="4866" max="4867" width="14.54296875" style="2" bestFit="1" customWidth="1"/>
    <col min="4868" max="4869" width="14.36328125" style="2" bestFit="1" customWidth="1"/>
    <col min="4870" max="5114" width="9.08984375" style="2"/>
    <col min="5115" max="5115" width="5.08984375" style="2" customWidth="1"/>
    <col min="5116" max="5116" width="9.08984375" style="2"/>
    <col min="5117" max="5117" width="25.08984375" style="2" bestFit="1" customWidth="1"/>
    <col min="5118" max="5118" width="3.6328125" style="2" customWidth="1"/>
    <col min="5119" max="5119" width="15.54296875" style="2" customWidth="1"/>
    <col min="5120" max="5120" width="6.6328125" style="2" customWidth="1"/>
    <col min="5121" max="5121" width="19.36328125" style="2" customWidth="1"/>
    <col min="5122" max="5123" width="14.54296875" style="2" bestFit="1" customWidth="1"/>
    <col min="5124" max="5125" width="14.36328125" style="2" bestFit="1" customWidth="1"/>
    <col min="5126" max="5370" width="9.08984375" style="2"/>
    <col min="5371" max="5371" width="5.08984375" style="2" customWidth="1"/>
    <col min="5372" max="5372" width="9.08984375" style="2"/>
    <col min="5373" max="5373" width="25.08984375" style="2" bestFit="1" customWidth="1"/>
    <col min="5374" max="5374" width="3.6328125" style="2" customWidth="1"/>
    <col min="5375" max="5375" width="15.54296875" style="2" customWidth="1"/>
    <col min="5376" max="5376" width="6.6328125" style="2" customWidth="1"/>
    <col min="5377" max="5377" width="19.36328125" style="2" customWidth="1"/>
    <col min="5378" max="5379" width="14.54296875" style="2" bestFit="1" customWidth="1"/>
    <col min="5380" max="5381" width="14.36328125" style="2" bestFit="1" customWidth="1"/>
    <col min="5382" max="5626" width="9.08984375" style="2"/>
    <col min="5627" max="5627" width="5.08984375" style="2" customWidth="1"/>
    <col min="5628" max="5628" width="9.08984375" style="2"/>
    <col min="5629" max="5629" width="25.08984375" style="2" bestFit="1" customWidth="1"/>
    <col min="5630" max="5630" width="3.6328125" style="2" customWidth="1"/>
    <col min="5631" max="5631" width="15.54296875" style="2" customWidth="1"/>
    <col min="5632" max="5632" width="6.6328125" style="2" customWidth="1"/>
    <col min="5633" max="5633" width="19.36328125" style="2" customWidth="1"/>
    <col min="5634" max="5635" width="14.54296875" style="2" bestFit="1" customWidth="1"/>
    <col min="5636" max="5637" width="14.36328125" style="2" bestFit="1" customWidth="1"/>
    <col min="5638" max="5882" width="9.08984375" style="2"/>
    <col min="5883" max="5883" width="5.08984375" style="2" customWidth="1"/>
    <col min="5884" max="5884" width="9.08984375" style="2"/>
    <col min="5885" max="5885" width="25.08984375" style="2" bestFit="1" customWidth="1"/>
    <col min="5886" max="5886" width="3.6328125" style="2" customWidth="1"/>
    <col min="5887" max="5887" width="15.54296875" style="2" customWidth="1"/>
    <col min="5888" max="5888" width="6.6328125" style="2" customWidth="1"/>
    <col min="5889" max="5889" width="19.36328125" style="2" customWidth="1"/>
    <col min="5890" max="5891" width="14.54296875" style="2" bestFit="1" customWidth="1"/>
    <col min="5892" max="5893" width="14.36328125" style="2" bestFit="1" customWidth="1"/>
    <col min="5894" max="6138" width="9.08984375" style="2"/>
    <col min="6139" max="6139" width="5.08984375" style="2" customWidth="1"/>
    <col min="6140" max="6140" width="9.08984375" style="2"/>
    <col min="6141" max="6141" width="25.08984375" style="2" bestFit="1" customWidth="1"/>
    <col min="6142" max="6142" width="3.6328125" style="2" customWidth="1"/>
    <col min="6143" max="6143" width="15.54296875" style="2" customWidth="1"/>
    <col min="6144" max="6144" width="6.6328125" style="2" customWidth="1"/>
    <col min="6145" max="6145" width="19.36328125" style="2" customWidth="1"/>
    <col min="6146" max="6147" width="14.54296875" style="2" bestFit="1" customWidth="1"/>
    <col min="6148" max="6149" width="14.36328125" style="2" bestFit="1" customWidth="1"/>
    <col min="6150" max="6394" width="9.08984375" style="2"/>
    <col min="6395" max="6395" width="5.08984375" style="2" customWidth="1"/>
    <col min="6396" max="6396" width="9.08984375" style="2"/>
    <col min="6397" max="6397" width="25.08984375" style="2" bestFit="1" customWidth="1"/>
    <col min="6398" max="6398" width="3.6328125" style="2" customWidth="1"/>
    <col min="6399" max="6399" width="15.54296875" style="2" customWidth="1"/>
    <col min="6400" max="6400" width="6.6328125" style="2" customWidth="1"/>
    <col min="6401" max="6401" width="19.36328125" style="2" customWidth="1"/>
    <col min="6402" max="6403" width="14.54296875" style="2" bestFit="1" customWidth="1"/>
    <col min="6404" max="6405" width="14.36328125" style="2" bestFit="1" customWidth="1"/>
    <col min="6406" max="6650" width="9.08984375" style="2"/>
    <col min="6651" max="6651" width="5.08984375" style="2" customWidth="1"/>
    <col min="6652" max="6652" width="9.08984375" style="2"/>
    <col min="6653" max="6653" width="25.08984375" style="2" bestFit="1" customWidth="1"/>
    <col min="6654" max="6654" width="3.6328125" style="2" customWidth="1"/>
    <col min="6655" max="6655" width="15.54296875" style="2" customWidth="1"/>
    <col min="6656" max="6656" width="6.6328125" style="2" customWidth="1"/>
    <col min="6657" max="6657" width="19.36328125" style="2" customWidth="1"/>
    <col min="6658" max="6659" width="14.54296875" style="2" bestFit="1" customWidth="1"/>
    <col min="6660" max="6661" width="14.36328125" style="2" bestFit="1" customWidth="1"/>
    <col min="6662" max="6906" width="9.08984375" style="2"/>
    <col min="6907" max="6907" width="5.08984375" style="2" customWidth="1"/>
    <col min="6908" max="6908" width="9.08984375" style="2"/>
    <col min="6909" max="6909" width="25.08984375" style="2" bestFit="1" customWidth="1"/>
    <col min="6910" max="6910" width="3.6328125" style="2" customWidth="1"/>
    <col min="6911" max="6911" width="15.54296875" style="2" customWidth="1"/>
    <col min="6912" max="6912" width="6.6328125" style="2" customWidth="1"/>
    <col min="6913" max="6913" width="19.36328125" style="2" customWidth="1"/>
    <col min="6914" max="6915" width="14.54296875" style="2" bestFit="1" customWidth="1"/>
    <col min="6916" max="6917" width="14.36328125" style="2" bestFit="1" customWidth="1"/>
    <col min="6918" max="7162" width="9.08984375" style="2"/>
    <col min="7163" max="7163" width="5.08984375" style="2" customWidth="1"/>
    <col min="7164" max="7164" width="9.08984375" style="2"/>
    <col min="7165" max="7165" width="25.08984375" style="2" bestFit="1" customWidth="1"/>
    <col min="7166" max="7166" width="3.6328125" style="2" customWidth="1"/>
    <col min="7167" max="7167" width="15.54296875" style="2" customWidth="1"/>
    <col min="7168" max="7168" width="6.6328125" style="2" customWidth="1"/>
    <col min="7169" max="7169" width="19.36328125" style="2" customWidth="1"/>
    <col min="7170" max="7171" width="14.54296875" style="2" bestFit="1" customWidth="1"/>
    <col min="7172" max="7173" width="14.36328125" style="2" bestFit="1" customWidth="1"/>
    <col min="7174" max="7418" width="9.08984375" style="2"/>
    <col min="7419" max="7419" width="5.08984375" style="2" customWidth="1"/>
    <col min="7420" max="7420" width="9.08984375" style="2"/>
    <col min="7421" max="7421" width="25.08984375" style="2" bestFit="1" customWidth="1"/>
    <col min="7422" max="7422" width="3.6328125" style="2" customWidth="1"/>
    <col min="7423" max="7423" width="15.54296875" style="2" customWidth="1"/>
    <col min="7424" max="7424" width="6.6328125" style="2" customWidth="1"/>
    <col min="7425" max="7425" width="19.36328125" style="2" customWidth="1"/>
    <col min="7426" max="7427" width="14.54296875" style="2" bestFit="1" customWidth="1"/>
    <col min="7428" max="7429" width="14.36328125" style="2" bestFit="1" customWidth="1"/>
    <col min="7430" max="7674" width="9.08984375" style="2"/>
    <col min="7675" max="7675" width="5.08984375" style="2" customWidth="1"/>
    <col min="7676" max="7676" width="9.08984375" style="2"/>
    <col min="7677" max="7677" width="25.08984375" style="2" bestFit="1" customWidth="1"/>
    <col min="7678" max="7678" width="3.6328125" style="2" customWidth="1"/>
    <col min="7679" max="7679" width="15.54296875" style="2" customWidth="1"/>
    <col min="7680" max="7680" width="6.6328125" style="2" customWidth="1"/>
    <col min="7681" max="7681" width="19.36328125" style="2" customWidth="1"/>
    <col min="7682" max="7683" width="14.54296875" style="2" bestFit="1" customWidth="1"/>
    <col min="7684" max="7685" width="14.36328125" style="2" bestFit="1" customWidth="1"/>
    <col min="7686" max="7930" width="9.08984375" style="2"/>
    <col min="7931" max="7931" width="5.08984375" style="2" customWidth="1"/>
    <col min="7932" max="7932" width="9.08984375" style="2"/>
    <col min="7933" max="7933" width="25.08984375" style="2" bestFit="1" customWidth="1"/>
    <col min="7934" max="7934" width="3.6328125" style="2" customWidth="1"/>
    <col min="7935" max="7935" width="15.54296875" style="2" customWidth="1"/>
    <col min="7936" max="7936" width="6.6328125" style="2" customWidth="1"/>
    <col min="7937" max="7937" width="19.36328125" style="2" customWidth="1"/>
    <col min="7938" max="7939" width="14.54296875" style="2" bestFit="1" customWidth="1"/>
    <col min="7940" max="7941" width="14.36328125" style="2" bestFit="1" customWidth="1"/>
    <col min="7942" max="8186" width="9.08984375" style="2"/>
    <col min="8187" max="8187" width="5.08984375" style="2" customWidth="1"/>
    <col min="8188" max="8188" width="9.08984375" style="2"/>
    <col min="8189" max="8189" width="25.08984375" style="2" bestFit="1" customWidth="1"/>
    <col min="8190" max="8190" width="3.6328125" style="2" customWidth="1"/>
    <col min="8191" max="8191" width="15.54296875" style="2" customWidth="1"/>
    <col min="8192" max="8192" width="6.6328125" style="2" customWidth="1"/>
    <col min="8193" max="8193" width="19.36328125" style="2" customWidth="1"/>
    <col min="8194" max="8195" width="14.54296875" style="2" bestFit="1" customWidth="1"/>
    <col min="8196" max="8197" width="14.36328125" style="2" bestFit="1" customWidth="1"/>
    <col min="8198" max="8442" width="9.08984375" style="2"/>
    <col min="8443" max="8443" width="5.08984375" style="2" customWidth="1"/>
    <col min="8444" max="8444" width="9.08984375" style="2"/>
    <col min="8445" max="8445" width="25.08984375" style="2" bestFit="1" customWidth="1"/>
    <col min="8446" max="8446" width="3.6328125" style="2" customWidth="1"/>
    <col min="8447" max="8447" width="15.54296875" style="2" customWidth="1"/>
    <col min="8448" max="8448" width="6.6328125" style="2" customWidth="1"/>
    <col min="8449" max="8449" width="19.36328125" style="2" customWidth="1"/>
    <col min="8450" max="8451" width="14.54296875" style="2" bestFit="1" customWidth="1"/>
    <col min="8452" max="8453" width="14.36328125" style="2" bestFit="1" customWidth="1"/>
    <col min="8454" max="8698" width="9.08984375" style="2"/>
    <col min="8699" max="8699" width="5.08984375" style="2" customWidth="1"/>
    <col min="8700" max="8700" width="9.08984375" style="2"/>
    <col min="8701" max="8701" width="25.08984375" style="2" bestFit="1" customWidth="1"/>
    <col min="8702" max="8702" width="3.6328125" style="2" customWidth="1"/>
    <col min="8703" max="8703" width="15.54296875" style="2" customWidth="1"/>
    <col min="8704" max="8704" width="6.6328125" style="2" customWidth="1"/>
    <col min="8705" max="8705" width="19.36328125" style="2" customWidth="1"/>
    <col min="8706" max="8707" width="14.54296875" style="2" bestFit="1" customWidth="1"/>
    <col min="8708" max="8709" width="14.36328125" style="2" bestFit="1" customWidth="1"/>
    <col min="8710" max="8954" width="9.08984375" style="2"/>
    <col min="8955" max="8955" width="5.08984375" style="2" customWidth="1"/>
    <col min="8956" max="8956" width="9.08984375" style="2"/>
    <col min="8957" max="8957" width="25.08984375" style="2" bestFit="1" customWidth="1"/>
    <col min="8958" max="8958" width="3.6328125" style="2" customWidth="1"/>
    <col min="8959" max="8959" width="15.54296875" style="2" customWidth="1"/>
    <col min="8960" max="8960" width="6.6328125" style="2" customWidth="1"/>
    <col min="8961" max="8961" width="19.36328125" style="2" customWidth="1"/>
    <col min="8962" max="8963" width="14.54296875" style="2" bestFit="1" customWidth="1"/>
    <col min="8964" max="8965" width="14.36328125" style="2" bestFit="1" customWidth="1"/>
    <col min="8966" max="9210" width="9.08984375" style="2"/>
    <col min="9211" max="9211" width="5.08984375" style="2" customWidth="1"/>
    <col min="9212" max="9212" width="9.08984375" style="2"/>
    <col min="9213" max="9213" width="25.08984375" style="2" bestFit="1" customWidth="1"/>
    <col min="9214" max="9214" width="3.6328125" style="2" customWidth="1"/>
    <col min="9215" max="9215" width="15.54296875" style="2" customWidth="1"/>
    <col min="9216" max="9216" width="6.6328125" style="2" customWidth="1"/>
    <col min="9217" max="9217" width="19.36328125" style="2" customWidth="1"/>
    <col min="9218" max="9219" width="14.54296875" style="2" bestFit="1" customWidth="1"/>
    <col min="9220" max="9221" width="14.36328125" style="2" bestFit="1" customWidth="1"/>
    <col min="9222" max="9466" width="9.08984375" style="2"/>
    <col min="9467" max="9467" width="5.08984375" style="2" customWidth="1"/>
    <col min="9468" max="9468" width="9.08984375" style="2"/>
    <col min="9469" max="9469" width="25.08984375" style="2" bestFit="1" customWidth="1"/>
    <col min="9470" max="9470" width="3.6328125" style="2" customWidth="1"/>
    <col min="9471" max="9471" width="15.54296875" style="2" customWidth="1"/>
    <col min="9472" max="9472" width="6.6328125" style="2" customWidth="1"/>
    <col min="9473" max="9473" width="19.36328125" style="2" customWidth="1"/>
    <col min="9474" max="9475" width="14.54296875" style="2" bestFit="1" customWidth="1"/>
    <col min="9476" max="9477" width="14.36328125" style="2" bestFit="1" customWidth="1"/>
    <col min="9478" max="9722" width="9.08984375" style="2"/>
    <col min="9723" max="9723" width="5.08984375" style="2" customWidth="1"/>
    <col min="9724" max="9724" width="9.08984375" style="2"/>
    <col min="9725" max="9725" width="25.08984375" style="2" bestFit="1" customWidth="1"/>
    <col min="9726" max="9726" width="3.6328125" style="2" customWidth="1"/>
    <col min="9727" max="9727" width="15.54296875" style="2" customWidth="1"/>
    <col min="9728" max="9728" width="6.6328125" style="2" customWidth="1"/>
    <col min="9729" max="9729" width="19.36328125" style="2" customWidth="1"/>
    <col min="9730" max="9731" width="14.54296875" style="2" bestFit="1" customWidth="1"/>
    <col min="9732" max="9733" width="14.36328125" style="2" bestFit="1" customWidth="1"/>
    <col min="9734" max="9978" width="9.08984375" style="2"/>
    <col min="9979" max="9979" width="5.08984375" style="2" customWidth="1"/>
    <col min="9980" max="9980" width="9.08984375" style="2"/>
    <col min="9981" max="9981" width="25.08984375" style="2" bestFit="1" customWidth="1"/>
    <col min="9982" max="9982" width="3.6328125" style="2" customWidth="1"/>
    <col min="9983" max="9983" width="15.54296875" style="2" customWidth="1"/>
    <col min="9984" max="9984" width="6.6328125" style="2" customWidth="1"/>
    <col min="9985" max="9985" width="19.36328125" style="2" customWidth="1"/>
    <col min="9986" max="9987" width="14.54296875" style="2" bestFit="1" customWidth="1"/>
    <col min="9988" max="9989" width="14.36328125" style="2" bestFit="1" customWidth="1"/>
    <col min="9990" max="10234" width="9.08984375" style="2"/>
    <col min="10235" max="10235" width="5.08984375" style="2" customWidth="1"/>
    <col min="10236" max="10236" width="9.08984375" style="2"/>
    <col min="10237" max="10237" width="25.08984375" style="2" bestFit="1" customWidth="1"/>
    <col min="10238" max="10238" width="3.6328125" style="2" customWidth="1"/>
    <col min="10239" max="10239" width="15.54296875" style="2" customWidth="1"/>
    <col min="10240" max="10240" width="6.6328125" style="2" customWidth="1"/>
    <col min="10241" max="10241" width="19.36328125" style="2" customWidth="1"/>
    <col min="10242" max="10243" width="14.54296875" style="2" bestFit="1" customWidth="1"/>
    <col min="10244" max="10245" width="14.36328125" style="2" bestFit="1" customWidth="1"/>
    <col min="10246" max="10490" width="9.08984375" style="2"/>
    <col min="10491" max="10491" width="5.08984375" style="2" customWidth="1"/>
    <col min="10492" max="10492" width="9.08984375" style="2"/>
    <col min="10493" max="10493" width="25.08984375" style="2" bestFit="1" customWidth="1"/>
    <col min="10494" max="10494" width="3.6328125" style="2" customWidth="1"/>
    <col min="10495" max="10495" width="15.54296875" style="2" customWidth="1"/>
    <col min="10496" max="10496" width="6.6328125" style="2" customWidth="1"/>
    <col min="10497" max="10497" width="19.36328125" style="2" customWidth="1"/>
    <col min="10498" max="10499" width="14.54296875" style="2" bestFit="1" customWidth="1"/>
    <col min="10500" max="10501" width="14.36328125" style="2" bestFit="1" customWidth="1"/>
    <col min="10502" max="10746" width="9.08984375" style="2"/>
    <col min="10747" max="10747" width="5.08984375" style="2" customWidth="1"/>
    <col min="10748" max="10748" width="9.08984375" style="2"/>
    <col min="10749" max="10749" width="25.08984375" style="2" bestFit="1" customWidth="1"/>
    <col min="10750" max="10750" width="3.6328125" style="2" customWidth="1"/>
    <col min="10751" max="10751" width="15.54296875" style="2" customWidth="1"/>
    <col min="10752" max="10752" width="6.6328125" style="2" customWidth="1"/>
    <col min="10753" max="10753" width="19.36328125" style="2" customWidth="1"/>
    <col min="10754" max="10755" width="14.54296875" style="2" bestFit="1" customWidth="1"/>
    <col min="10756" max="10757" width="14.36328125" style="2" bestFit="1" customWidth="1"/>
    <col min="10758" max="11002" width="9.08984375" style="2"/>
    <col min="11003" max="11003" width="5.08984375" style="2" customWidth="1"/>
    <col min="11004" max="11004" width="9.08984375" style="2"/>
    <col min="11005" max="11005" width="25.08984375" style="2" bestFit="1" customWidth="1"/>
    <col min="11006" max="11006" width="3.6328125" style="2" customWidth="1"/>
    <col min="11007" max="11007" width="15.54296875" style="2" customWidth="1"/>
    <col min="11008" max="11008" width="6.6328125" style="2" customWidth="1"/>
    <col min="11009" max="11009" width="19.36328125" style="2" customWidth="1"/>
    <col min="11010" max="11011" width="14.54296875" style="2" bestFit="1" customWidth="1"/>
    <col min="11012" max="11013" width="14.36328125" style="2" bestFit="1" customWidth="1"/>
    <col min="11014" max="11258" width="9.08984375" style="2"/>
    <col min="11259" max="11259" width="5.08984375" style="2" customWidth="1"/>
    <col min="11260" max="11260" width="9.08984375" style="2"/>
    <col min="11261" max="11261" width="25.08984375" style="2" bestFit="1" customWidth="1"/>
    <col min="11262" max="11262" width="3.6328125" style="2" customWidth="1"/>
    <col min="11263" max="11263" width="15.54296875" style="2" customWidth="1"/>
    <col min="11264" max="11264" width="6.6328125" style="2" customWidth="1"/>
    <col min="11265" max="11265" width="19.36328125" style="2" customWidth="1"/>
    <col min="11266" max="11267" width="14.54296875" style="2" bestFit="1" customWidth="1"/>
    <col min="11268" max="11269" width="14.36328125" style="2" bestFit="1" customWidth="1"/>
    <col min="11270" max="11514" width="9.08984375" style="2"/>
    <col min="11515" max="11515" width="5.08984375" style="2" customWidth="1"/>
    <col min="11516" max="11516" width="9.08984375" style="2"/>
    <col min="11517" max="11517" width="25.08984375" style="2" bestFit="1" customWidth="1"/>
    <col min="11518" max="11518" width="3.6328125" style="2" customWidth="1"/>
    <col min="11519" max="11519" width="15.54296875" style="2" customWidth="1"/>
    <col min="11520" max="11520" width="6.6328125" style="2" customWidth="1"/>
    <col min="11521" max="11521" width="19.36328125" style="2" customWidth="1"/>
    <col min="11522" max="11523" width="14.54296875" style="2" bestFit="1" customWidth="1"/>
    <col min="11524" max="11525" width="14.36328125" style="2" bestFit="1" customWidth="1"/>
    <col min="11526" max="11770" width="9.08984375" style="2"/>
    <col min="11771" max="11771" width="5.08984375" style="2" customWidth="1"/>
    <col min="11772" max="11772" width="9.08984375" style="2"/>
    <col min="11773" max="11773" width="25.08984375" style="2" bestFit="1" customWidth="1"/>
    <col min="11774" max="11774" width="3.6328125" style="2" customWidth="1"/>
    <col min="11775" max="11775" width="15.54296875" style="2" customWidth="1"/>
    <col min="11776" max="11776" width="6.6328125" style="2" customWidth="1"/>
    <col min="11777" max="11777" width="19.36328125" style="2" customWidth="1"/>
    <col min="11778" max="11779" width="14.54296875" style="2" bestFit="1" customWidth="1"/>
    <col min="11780" max="11781" width="14.36328125" style="2" bestFit="1" customWidth="1"/>
    <col min="11782" max="12026" width="9.08984375" style="2"/>
    <col min="12027" max="12027" width="5.08984375" style="2" customWidth="1"/>
    <col min="12028" max="12028" width="9.08984375" style="2"/>
    <col min="12029" max="12029" width="25.08984375" style="2" bestFit="1" customWidth="1"/>
    <col min="12030" max="12030" width="3.6328125" style="2" customWidth="1"/>
    <col min="12031" max="12031" width="15.54296875" style="2" customWidth="1"/>
    <col min="12032" max="12032" width="6.6328125" style="2" customWidth="1"/>
    <col min="12033" max="12033" width="19.36328125" style="2" customWidth="1"/>
    <col min="12034" max="12035" width="14.54296875" style="2" bestFit="1" customWidth="1"/>
    <col min="12036" max="12037" width="14.36328125" style="2" bestFit="1" customWidth="1"/>
    <col min="12038" max="12282" width="9.08984375" style="2"/>
    <col min="12283" max="12283" width="5.08984375" style="2" customWidth="1"/>
    <col min="12284" max="12284" width="9.08984375" style="2"/>
    <col min="12285" max="12285" width="25.08984375" style="2" bestFit="1" customWidth="1"/>
    <col min="12286" max="12286" width="3.6328125" style="2" customWidth="1"/>
    <col min="12287" max="12287" width="15.54296875" style="2" customWidth="1"/>
    <col min="12288" max="12288" width="6.6328125" style="2" customWidth="1"/>
    <col min="12289" max="12289" width="19.36328125" style="2" customWidth="1"/>
    <col min="12290" max="12291" width="14.54296875" style="2" bestFit="1" customWidth="1"/>
    <col min="12292" max="12293" width="14.36328125" style="2" bestFit="1" customWidth="1"/>
    <col min="12294" max="12538" width="9.08984375" style="2"/>
    <col min="12539" max="12539" width="5.08984375" style="2" customWidth="1"/>
    <col min="12540" max="12540" width="9.08984375" style="2"/>
    <col min="12541" max="12541" width="25.08984375" style="2" bestFit="1" customWidth="1"/>
    <col min="12542" max="12542" width="3.6328125" style="2" customWidth="1"/>
    <col min="12543" max="12543" width="15.54296875" style="2" customWidth="1"/>
    <col min="12544" max="12544" width="6.6328125" style="2" customWidth="1"/>
    <col min="12545" max="12545" width="19.36328125" style="2" customWidth="1"/>
    <col min="12546" max="12547" width="14.54296875" style="2" bestFit="1" customWidth="1"/>
    <col min="12548" max="12549" width="14.36328125" style="2" bestFit="1" customWidth="1"/>
    <col min="12550" max="12794" width="9.08984375" style="2"/>
    <col min="12795" max="12795" width="5.08984375" style="2" customWidth="1"/>
    <col min="12796" max="12796" width="9.08984375" style="2"/>
    <col min="12797" max="12797" width="25.08984375" style="2" bestFit="1" customWidth="1"/>
    <col min="12798" max="12798" width="3.6328125" style="2" customWidth="1"/>
    <col min="12799" max="12799" width="15.54296875" style="2" customWidth="1"/>
    <col min="12800" max="12800" width="6.6328125" style="2" customWidth="1"/>
    <col min="12801" max="12801" width="19.36328125" style="2" customWidth="1"/>
    <col min="12802" max="12803" width="14.54296875" style="2" bestFit="1" customWidth="1"/>
    <col min="12804" max="12805" width="14.36328125" style="2" bestFit="1" customWidth="1"/>
    <col min="12806" max="13050" width="9.08984375" style="2"/>
    <col min="13051" max="13051" width="5.08984375" style="2" customWidth="1"/>
    <col min="13052" max="13052" width="9.08984375" style="2"/>
    <col min="13053" max="13053" width="25.08984375" style="2" bestFit="1" customWidth="1"/>
    <col min="13054" max="13054" width="3.6328125" style="2" customWidth="1"/>
    <col min="13055" max="13055" width="15.54296875" style="2" customWidth="1"/>
    <col min="13056" max="13056" width="6.6328125" style="2" customWidth="1"/>
    <col min="13057" max="13057" width="19.36328125" style="2" customWidth="1"/>
    <col min="13058" max="13059" width="14.54296875" style="2" bestFit="1" customWidth="1"/>
    <col min="13060" max="13061" width="14.36328125" style="2" bestFit="1" customWidth="1"/>
    <col min="13062" max="13306" width="9.08984375" style="2"/>
    <col min="13307" max="13307" width="5.08984375" style="2" customWidth="1"/>
    <col min="13308" max="13308" width="9.08984375" style="2"/>
    <col min="13309" max="13309" width="25.08984375" style="2" bestFit="1" customWidth="1"/>
    <col min="13310" max="13310" width="3.6328125" style="2" customWidth="1"/>
    <col min="13311" max="13311" width="15.54296875" style="2" customWidth="1"/>
    <col min="13312" max="13312" width="6.6328125" style="2" customWidth="1"/>
    <col min="13313" max="13313" width="19.36328125" style="2" customWidth="1"/>
    <col min="13314" max="13315" width="14.54296875" style="2" bestFit="1" customWidth="1"/>
    <col min="13316" max="13317" width="14.36328125" style="2" bestFit="1" customWidth="1"/>
    <col min="13318" max="13562" width="9.08984375" style="2"/>
    <col min="13563" max="13563" width="5.08984375" style="2" customWidth="1"/>
    <col min="13564" max="13564" width="9.08984375" style="2"/>
    <col min="13565" max="13565" width="25.08984375" style="2" bestFit="1" customWidth="1"/>
    <col min="13566" max="13566" width="3.6328125" style="2" customWidth="1"/>
    <col min="13567" max="13567" width="15.54296875" style="2" customWidth="1"/>
    <col min="13568" max="13568" width="6.6328125" style="2" customWidth="1"/>
    <col min="13569" max="13569" width="19.36328125" style="2" customWidth="1"/>
    <col min="13570" max="13571" width="14.54296875" style="2" bestFit="1" customWidth="1"/>
    <col min="13572" max="13573" width="14.36328125" style="2" bestFit="1" customWidth="1"/>
    <col min="13574" max="13818" width="9.08984375" style="2"/>
    <col min="13819" max="13819" width="5.08984375" style="2" customWidth="1"/>
    <col min="13820" max="13820" width="9.08984375" style="2"/>
    <col min="13821" max="13821" width="25.08984375" style="2" bestFit="1" customWidth="1"/>
    <col min="13822" max="13822" width="3.6328125" style="2" customWidth="1"/>
    <col min="13823" max="13823" width="15.54296875" style="2" customWidth="1"/>
    <col min="13824" max="13824" width="6.6328125" style="2" customWidth="1"/>
    <col min="13825" max="13825" width="19.36328125" style="2" customWidth="1"/>
    <col min="13826" max="13827" width="14.54296875" style="2" bestFit="1" customWidth="1"/>
    <col min="13828" max="13829" width="14.36328125" style="2" bestFit="1" customWidth="1"/>
    <col min="13830" max="14074" width="9.08984375" style="2"/>
    <col min="14075" max="14075" width="5.08984375" style="2" customWidth="1"/>
    <col min="14076" max="14076" width="9.08984375" style="2"/>
    <col min="14077" max="14077" width="25.08984375" style="2" bestFit="1" customWidth="1"/>
    <col min="14078" max="14078" width="3.6328125" style="2" customWidth="1"/>
    <col min="14079" max="14079" width="15.54296875" style="2" customWidth="1"/>
    <col min="14080" max="14080" width="6.6328125" style="2" customWidth="1"/>
    <col min="14081" max="14081" width="19.36328125" style="2" customWidth="1"/>
    <col min="14082" max="14083" width="14.54296875" style="2" bestFit="1" customWidth="1"/>
    <col min="14084" max="14085" width="14.36328125" style="2" bestFit="1" customWidth="1"/>
    <col min="14086" max="14330" width="9.08984375" style="2"/>
    <col min="14331" max="14331" width="5.08984375" style="2" customWidth="1"/>
    <col min="14332" max="14332" width="9.08984375" style="2"/>
    <col min="14333" max="14333" width="25.08984375" style="2" bestFit="1" customWidth="1"/>
    <col min="14334" max="14334" width="3.6328125" style="2" customWidth="1"/>
    <col min="14335" max="14335" width="15.54296875" style="2" customWidth="1"/>
    <col min="14336" max="14336" width="6.6328125" style="2" customWidth="1"/>
    <col min="14337" max="14337" width="19.36328125" style="2" customWidth="1"/>
    <col min="14338" max="14339" width="14.54296875" style="2" bestFit="1" customWidth="1"/>
    <col min="14340" max="14341" width="14.36328125" style="2" bestFit="1" customWidth="1"/>
    <col min="14342" max="14586" width="9.08984375" style="2"/>
    <col min="14587" max="14587" width="5.08984375" style="2" customWidth="1"/>
    <col min="14588" max="14588" width="9.08984375" style="2"/>
    <col min="14589" max="14589" width="25.08984375" style="2" bestFit="1" customWidth="1"/>
    <col min="14590" max="14590" width="3.6328125" style="2" customWidth="1"/>
    <col min="14591" max="14591" width="15.54296875" style="2" customWidth="1"/>
    <col min="14592" max="14592" width="6.6328125" style="2" customWidth="1"/>
    <col min="14593" max="14593" width="19.36328125" style="2" customWidth="1"/>
    <col min="14594" max="14595" width="14.54296875" style="2" bestFit="1" customWidth="1"/>
    <col min="14596" max="14597" width="14.36328125" style="2" bestFit="1" customWidth="1"/>
    <col min="14598" max="14842" width="9.08984375" style="2"/>
    <col min="14843" max="14843" width="5.08984375" style="2" customWidth="1"/>
    <col min="14844" max="14844" width="9.08984375" style="2"/>
    <col min="14845" max="14845" width="25.08984375" style="2" bestFit="1" customWidth="1"/>
    <col min="14846" max="14846" width="3.6328125" style="2" customWidth="1"/>
    <col min="14847" max="14847" width="15.54296875" style="2" customWidth="1"/>
    <col min="14848" max="14848" width="6.6328125" style="2" customWidth="1"/>
    <col min="14849" max="14849" width="19.36328125" style="2" customWidth="1"/>
    <col min="14850" max="14851" width="14.54296875" style="2" bestFit="1" customWidth="1"/>
    <col min="14852" max="14853" width="14.36328125" style="2" bestFit="1" customWidth="1"/>
    <col min="14854" max="15098" width="9.08984375" style="2"/>
    <col min="15099" max="15099" width="5.08984375" style="2" customWidth="1"/>
    <col min="15100" max="15100" width="9.08984375" style="2"/>
    <col min="15101" max="15101" width="25.08984375" style="2" bestFit="1" customWidth="1"/>
    <col min="15102" max="15102" width="3.6328125" style="2" customWidth="1"/>
    <col min="15103" max="15103" width="15.54296875" style="2" customWidth="1"/>
    <col min="15104" max="15104" width="6.6328125" style="2" customWidth="1"/>
    <col min="15105" max="15105" width="19.36328125" style="2" customWidth="1"/>
    <col min="15106" max="15107" width="14.54296875" style="2" bestFit="1" customWidth="1"/>
    <col min="15108" max="15109" width="14.36328125" style="2" bestFit="1" customWidth="1"/>
    <col min="15110" max="15354" width="9.08984375" style="2"/>
    <col min="15355" max="15355" width="5.08984375" style="2" customWidth="1"/>
    <col min="15356" max="15356" width="9.08984375" style="2"/>
    <col min="15357" max="15357" width="25.08984375" style="2" bestFit="1" customWidth="1"/>
    <col min="15358" max="15358" width="3.6328125" style="2" customWidth="1"/>
    <col min="15359" max="15359" width="15.54296875" style="2" customWidth="1"/>
    <col min="15360" max="15360" width="6.6328125" style="2" customWidth="1"/>
    <col min="15361" max="15361" width="19.36328125" style="2" customWidth="1"/>
    <col min="15362" max="15363" width="14.54296875" style="2" bestFit="1" customWidth="1"/>
    <col min="15364" max="15365" width="14.36328125" style="2" bestFit="1" customWidth="1"/>
    <col min="15366" max="15610" width="9.08984375" style="2"/>
    <col min="15611" max="15611" width="5.08984375" style="2" customWidth="1"/>
    <col min="15612" max="15612" width="9.08984375" style="2"/>
    <col min="15613" max="15613" width="25.08984375" style="2" bestFit="1" customWidth="1"/>
    <col min="15614" max="15614" width="3.6328125" style="2" customWidth="1"/>
    <col min="15615" max="15615" width="15.54296875" style="2" customWidth="1"/>
    <col min="15616" max="15616" width="6.6328125" style="2" customWidth="1"/>
    <col min="15617" max="15617" width="19.36328125" style="2" customWidth="1"/>
    <col min="15618" max="15619" width="14.54296875" style="2" bestFit="1" customWidth="1"/>
    <col min="15620" max="15621" width="14.36328125" style="2" bestFit="1" customWidth="1"/>
    <col min="15622" max="15866" width="9.08984375" style="2"/>
    <col min="15867" max="15867" width="5.08984375" style="2" customWidth="1"/>
    <col min="15868" max="15868" width="9.08984375" style="2"/>
    <col min="15869" max="15869" width="25.08984375" style="2" bestFit="1" customWidth="1"/>
    <col min="15870" max="15870" width="3.6328125" style="2" customWidth="1"/>
    <col min="15871" max="15871" width="15.54296875" style="2" customWidth="1"/>
    <col min="15872" max="15872" width="6.6328125" style="2" customWidth="1"/>
    <col min="15873" max="15873" width="19.36328125" style="2" customWidth="1"/>
    <col min="15874" max="15875" width="14.54296875" style="2" bestFit="1" customWidth="1"/>
    <col min="15876" max="15877" width="14.36328125" style="2" bestFit="1" customWidth="1"/>
    <col min="15878" max="16122" width="9.08984375" style="2"/>
    <col min="16123" max="16123" width="5.08984375" style="2" customWidth="1"/>
    <col min="16124" max="16124" width="9.08984375" style="2"/>
    <col min="16125" max="16125" width="25.08984375" style="2" bestFit="1" customWidth="1"/>
    <col min="16126" max="16126" width="3.6328125" style="2" customWidth="1"/>
    <col min="16127" max="16127" width="15.54296875" style="2" customWidth="1"/>
    <col min="16128" max="16128" width="6.6328125" style="2" customWidth="1"/>
    <col min="16129" max="16129" width="19.36328125" style="2" customWidth="1"/>
    <col min="16130" max="16131" width="14.54296875" style="2" bestFit="1" customWidth="1"/>
    <col min="16132" max="16133" width="14.36328125" style="2" bestFit="1" customWidth="1"/>
    <col min="16134" max="16384" width="9.08984375" style="2"/>
  </cols>
  <sheetData>
    <row r="1" spans="1:8" x14ac:dyDescent="0.35">
      <c r="A1" s="1" t="s">
        <v>0</v>
      </c>
      <c r="D1" s="3" t="s">
        <v>77</v>
      </c>
      <c r="E1" s="3"/>
      <c r="F1" s="3"/>
      <c r="G1" s="3"/>
    </row>
    <row r="2" spans="1:8" s="5" customFormat="1" x14ac:dyDescent="0.35">
      <c r="D2" s="5">
        <v>2022</v>
      </c>
      <c r="E2" s="5">
        <v>2021</v>
      </c>
      <c r="F2" s="5">
        <v>2021</v>
      </c>
      <c r="G2" s="5">
        <v>2020</v>
      </c>
      <c r="H2" s="5">
        <v>2019</v>
      </c>
    </row>
    <row r="3" spans="1:8" s="7" customFormat="1" ht="20" x14ac:dyDescent="0.8">
      <c r="D3" s="7" t="s">
        <v>1</v>
      </c>
      <c r="E3" s="7" t="s">
        <v>68</v>
      </c>
      <c r="F3" s="7" t="s">
        <v>1</v>
      </c>
      <c r="G3" s="7" t="s">
        <v>58</v>
      </c>
      <c r="H3" s="7" t="s">
        <v>58</v>
      </c>
    </row>
    <row r="4" spans="1:8" s="15" customFormat="1" x14ac:dyDescent="0.35">
      <c r="A4" s="15" t="s">
        <v>65</v>
      </c>
      <c r="D4" s="15">
        <v>28200</v>
      </c>
      <c r="E4" s="15">
        <v>32350</v>
      </c>
      <c r="F4" s="15">
        <v>32350</v>
      </c>
      <c r="G4" s="15">
        <v>21279</v>
      </c>
      <c r="H4" s="15">
        <v>36561</v>
      </c>
    </row>
    <row r="6" spans="1:8" x14ac:dyDescent="0.35">
      <c r="B6" s="2" t="s">
        <v>66</v>
      </c>
    </row>
    <row r="7" spans="1:8" x14ac:dyDescent="0.35">
      <c r="C7" s="2" t="s">
        <v>60</v>
      </c>
      <c r="D7" s="18">
        <v>20000</v>
      </c>
      <c r="E7" s="18">
        <v>25000</v>
      </c>
      <c r="F7" s="19">
        <v>25000</v>
      </c>
      <c r="G7" s="2">
        <v>31959.1</v>
      </c>
      <c r="H7" s="2">
        <v>36320.519999999997</v>
      </c>
    </row>
    <row r="8" spans="1:8" x14ac:dyDescent="0.35">
      <c r="C8" s="2" t="s">
        <v>61</v>
      </c>
      <c r="D8" s="2">
        <v>7500</v>
      </c>
      <c r="F8" s="2">
        <v>7500</v>
      </c>
      <c r="G8" s="2">
        <v>10013</v>
      </c>
      <c r="H8" s="2">
        <v>10086.81</v>
      </c>
    </row>
    <row r="9" spans="1:8" x14ac:dyDescent="0.35">
      <c r="C9" s="2" t="s">
        <v>62</v>
      </c>
      <c r="D9" s="2">
        <v>1500</v>
      </c>
      <c r="F9" s="2">
        <v>1500</v>
      </c>
      <c r="G9" s="2">
        <v>1515</v>
      </c>
      <c r="H9" s="2">
        <v>1680</v>
      </c>
    </row>
    <row r="10" spans="1:8" x14ac:dyDescent="0.35">
      <c r="C10" s="2" t="s">
        <v>78</v>
      </c>
      <c r="D10" s="2">
        <v>600</v>
      </c>
      <c r="F10" s="2">
        <v>0</v>
      </c>
      <c r="G10" s="2">
        <v>328</v>
      </c>
      <c r="H10" s="2">
        <v>857.1</v>
      </c>
    </row>
    <row r="11" spans="1:8" ht="18.5" x14ac:dyDescent="0.65">
      <c r="C11" s="2" t="s">
        <v>64</v>
      </c>
      <c r="D11" s="6">
        <v>0</v>
      </c>
      <c r="E11" s="6">
        <v>0</v>
      </c>
      <c r="F11" s="6">
        <v>0</v>
      </c>
      <c r="G11" s="6">
        <f>37.93+8</f>
        <v>45.93</v>
      </c>
      <c r="H11" s="6">
        <v>2032.39</v>
      </c>
    </row>
    <row r="12" spans="1:8" x14ac:dyDescent="0.35">
      <c r="B12" s="2" t="s">
        <v>67</v>
      </c>
      <c r="D12" s="2">
        <f t="shared" ref="D12:E12" si="0">SUM(D7:D11)</f>
        <v>29600</v>
      </c>
      <c r="E12" s="2">
        <f t="shared" si="0"/>
        <v>25000</v>
      </c>
      <c r="F12" s="2">
        <f t="shared" ref="F12:G12" si="1">SUM(F7:F11)</f>
        <v>34000</v>
      </c>
      <c r="G12" s="2">
        <f t="shared" si="1"/>
        <v>43861.03</v>
      </c>
      <c r="H12" s="2">
        <f>SUM(H7:H11)</f>
        <v>50976.819999999992</v>
      </c>
    </row>
    <row r="13" spans="1:8" s="12" customFormat="1" ht="18.5" x14ac:dyDescent="0.65">
      <c r="A13" s="15" t="s">
        <v>72</v>
      </c>
      <c r="D13" s="12">
        <f>D12-D4</f>
        <v>1400</v>
      </c>
      <c r="E13" s="12">
        <f>E12-E4</f>
        <v>-7350</v>
      </c>
      <c r="F13" s="12">
        <f>F12-F4</f>
        <v>1650</v>
      </c>
      <c r="G13" s="12">
        <f t="shared" ref="G13:H13" si="2">G12-G4</f>
        <v>22582.03</v>
      </c>
      <c r="H13" s="12">
        <f t="shared" si="2"/>
        <v>14415.819999999992</v>
      </c>
    </row>
    <row r="14" spans="1:8" s="12" customFormat="1" ht="18.5" x14ac:dyDescent="0.65">
      <c r="A14" s="15"/>
    </row>
    <row r="15" spans="1:8" x14ac:dyDescent="0.35">
      <c r="A15" s="2" t="s">
        <v>69</v>
      </c>
    </row>
    <row r="16" spans="1:8" x14ac:dyDescent="0.35">
      <c r="B16" s="2" t="s">
        <v>74</v>
      </c>
      <c r="D16" s="2">
        <v>32750</v>
      </c>
      <c r="E16" s="2">
        <v>0</v>
      </c>
      <c r="F16" s="2">
        <v>45450</v>
      </c>
      <c r="G16" s="2">
        <v>37999</v>
      </c>
      <c r="H16" s="2">
        <v>26801</v>
      </c>
    </row>
    <row r="17" spans="1:8" x14ac:dyDescent="0.35">
      <c r="B17" s="2" t="s">
        <v>59</v>
      </c>
      <c r="D17" s="2">
        <v>88600</v>
      </c>
      <c r="E17" s="2">
        <v>0</v>
      </c>
      <c r="F17" s="2">
        <v>100155</v>
      </c>
      <c r="G17" s="2">
        <v>131233</v>
      </c>
      <c r="H17" s="2">
        <v>65886</v>
      </c>
    </row>
    <row r="18" spans="1:8" x14ac:dyDescent="0.35">
      <c r="B18" s="2" t="s">
        <v>71</v>
      </c>
      <c r="D18" s="2">
        <v>25000</v>
      </c>
      <c r="E18" s="2">
        <v>25000</v>
      </c>
      <c r="F18" s="2">
        <v>25000</v>
      </c>
      <c r="G18" s="2">
        <v>25000</v>
      </c>
      <c r="H18" s="2">
        <v>25000</v>
      </c>
    </row>
    <row r="19" spans="1:8" ht="18.5" x14ac:dyDescent="0.65">
      <c r="B19" s="2" t="s">
        <v>50</v>
      </c>
      <c r="D19" s="6">
        <v>19395</v>
      </c>
      <c r="E19" s="6">
        <v>19395</v>
      </c>
      <c r="F19" s="6">
        <v>19395</v>
      </c>
      <c r="G19" s="6">
        <v>19395</v>
      </c>
      <c r="H19" s="6">
        <f>19395</f>
        <v>19395</v>
      </c>
    </row>
    <row r="20" spans="1:8" x14ac:dyDescent="0.35">
      <c r="A20" s="2" t="s">
        <v>69</v>
      </c>
      <c r="D20" s="15">
        <f>SUM(D15:D19)</f>
        <v>165745</v>
      </c>
      <c r="E20" s="15">
        <f>SUM(E15:E19)</f>
        <v>44395</v>
      </c>
      <c r="F20" s="15">
        <f>SUM(F15:F19)</f>
        <v>190000</v>
      </c>
      <c r="G20" s="15">
        <f>SUM(G15:G19)</f>
        <v>213627</v>
      </c>
      <c r="H20" s="15">
        <f>SUM(H15:H19)</f>
        <v>137082</v>
      </c>
    </row>
    <row r="21" spans="1:8" x14ac:dyDescent="0.35">
      <c r="D21" s="15"/>
      <c r="E21" s="15"/>
      <c r="F21" s="15"/>
      <c r="G21" s="15"/>
      <c r="H21" s="15"/>
    </row>
    <row r="22" spans="1:8" ht="18.5" x14ac:dyDescent="0.65">
      <c r="B22" s="2" t="s">
        <v>66</v>
      </c>
      <c r="H22" s="12"/>
    </row>
    <row r="23" spans="1:8" x14ac:dyDescent="0.35">
      <c r="C23" s="2" t="s">
        <v>60</v>
      </c>
      <c r="D23" s="18">
        <v>135000</v>
      </c>
      <c r="E23" s="18">
        <v>160000</v>
      </c>
      <c r="F23" s="19">
        <v>160000</v>
      </c>
      <c r="G23" s="2">
        <v>144897.06</v>
      </c>
      <c r="H23" s="2">
        <v>155097</v>
      </c>
    </row>
    <row r="24" spans="1:8" x14ac:dyDescent="0.35">
      <c r="C24" s="2" t="s">
        <v>61</v>
      </c>
      <c r="D24" s="2">
        <v>25000</v>
      </c>
      <c r="E24" s="2">
        <v>0</v>
      </c>
      <c r="F24" s="2">
        <v>25000</v>
      </c>
      <c r="G24" s="2">
        <v>45614.28</v>
      </c>
      <c r="H24" s="2">
        <f>48263-12000</f>
        <v>36263</v>
      </c>
    </row>
    <row r="25" spans="1:8" x14ac:dyDescent="0.35">
      <c r="C25" s="2" t="s">
        <v>70</v>
      </c>
      <c r="D25" s="2">
        <v>5745</v>
      </c>
      <c r="E25" s="2">
        <v>0</v>
      </c>
      <c r="F25" s="2">
        <v>8000</v>
      </c>
      <c r="G25" s="2">
        <v>4550</v>
      </c>
      <c r="H25" s="2">
        <v>10725</v>
      </c>
    </row>
    <row r="26" spans="1:8" ht="18.5" x14ac:dyDescent="0.65">
      <c r="C26" s="2" t="s">
        <v>64</v>
      </c>
      <c r="D26" s="6">
        <v>0</v>
      </c>
      <c r="E26" s="6">
        <v>0</v>
      </c>
      <c r="F26" s="6">
        <v>0</v>
      </c>
      <c r="G26" s="6">
        <v>1672</v>
      </c>
      <c r="H26" s="6">
        <v>98</v>
      </c>
    </row>
    <row r="27" spans="1:8" ht="18.5" x14ac:dyDescent="0.65">
      <c r="B27" s="2" t="s">
        <v>67</v>
      </c>
      <c r="D27" s="2">
        <f>SUM(D23:D26)</f>
        <v>165745</v>
      </c>
      <c r="E27" s="2">
        <f>SUM(E23:E26)</f>
        <v>160000</v>
      </c>
      <c r="F27" s="2">
        <f>SUM(F23:F26)</f>
        <v>193000</v>
      </c>
      <c r="G27" s="2">
        <f t="shared" ref="G27" si="3">SUM(G23:G26)</f>
        <v>196733.34</v>
      </c>
      <c r="H27" s="6">
        <f>SUM(H23:H26)</f>
        <v>202183</v>
      </c>
    </row>
    <row r="28" spans="1:8" ht="18.5" x14ac:dyDescent="0.65">
      <c r="A28" s="2" t="s">
        <v>73</v>
      </c>
      <c r="D28" s="12">
        <f>D27-D20</f>
        <v>0</v>
      </c>
      <c r="E28" s="12">
        <f>E27-E20</f>
        <v>115605</v>
      </c>
      <c r="F28" s="12">
        <f>F27-F20</f>
        <v>3000</v>
      </c>
      <c r="G28" s="12">
        <f t="shared" ref="G28:H28" si="4">G27-G20</f>
        <v>-16893.660000000003</v>
      </c>
      <c r="H28" s="12">
        <f t="shared" si="4"/>
        <v>65101</v>
      </c>
    </row>
    <row r="29" spans="1:8" ht="18.5" x14ac:dyDescent="0.65">
      <c r="H29" s="12"/>
    </row>
    <row r="30" spans="1:8" s="11" customFormat="1" x14ac:dyDescent="0.35">
      <c r="A30" s="11" t="s">
        <v>60</v>
      </c>
      <c r="H30" s="16"/>
    </row>
    <row r="31" spans="1:8" s="11" customFormat="1" x14ac:dyDescent="0.35">
      <c r="C31" s="11" t="s">
        <v>75</v>
      </c>
      <c r="D31" s="11">
        <f>D7</f>
        <v>20000</v>
      </c>
      <c r="E31" s="11">
        <f>E7</f>
        <v>25000</v>
      </c>
      <c r="F31" s="11">
        <f>F7</f>
        <v>25000</v>
      </c>
      <c r="G31" s="11">
        <v>35050</v>
      </c>
      <c r="H31" s="11">
        <v>38500</v>
      </c>
    </row>
    <row r="32" spans="1:8" s="11" customFormat="1" x14ac:dyDescent="0.35">
      <c r="C32" s="11" t="s">
        <v>76</v>
      </c>
      <c r="D32" s="11">
        <f>D23</f>
        <v>135000</v>
      </c>
      <c r="E32" s="11">
        <f>E23</f>
        <v>160000</v>
      </c>
      <c r="F32" s="11">
        <f>F23</f>
        <v>160000</v>
      </c>
      <c r="G32" s="11">
        <v>158245</v>
      </c>
      <c r="H32" s="11">
        <v>153695</v>
      </c>
    </row>
  </sheetData>
  <printOptions horizontalCentered="1" verticalCentered="1" gridLines="1"/>
  <pageMargins left="0.25" right="0.25" top="0.5" bottom="0.75" header="0.3" footer="0.3"/>
  <pageSetup fitToHeight="0" orientation="landscape" r:id="rId1"/>
  <headerFooter>
    <oddFooter>&amp;F&amp;RPage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="90" zoomScaleNormal="90" workbookViewId="0">
      <pane ySplit="3" topLeftCell="A4" activePane="bottomLeft" state="frozen"/>
      <selection pane="bottomLeft" activeCell="G1" sqref="G1:G1048576"/>
    </sheetView>
  </sheetViews>
  <sheetFormatPr defaultRowHeight="15.5" x14ac:dyDescent="0.35"/>
  <cols>
    <col min="1" max="1" width="5.08984375" style="2" customWidth="1"/>
    <col min="2" max="2" width="6.453125" style="2" customWidth="1"/>
    <col min="3" max="3" width="31.6328125" style="2" customWidth="1"/>
    <col min="4" max="5" width="18" style="2" customWidth="1"/>
    <col min="6" max="6" width="17" style="2" customWidth="1"/>
    <col min="7" max="7" width="14.453125" style="2" customWidth="1"/>
    <col min="8" max="8" width="9.6328125" style="2" bestFit="1" customWidth="1"/>
    <col min="9" max="250" width="9.08984375" style="2"/>
    <col min="251" max="251" width="5.08984375" style="2" customWidth="1"/>
    <col min="252" max="252" width="9.08984375" style="2"/>
    <col min="253" max="253" width="25.08984375" style="2" bestFit="1" customWidth="1"/>
    <col min="254" max="254" width="3.6328125" style="2" customWidth="1"/>
    <col min="255" max="255" width="15.54296875" style="2" customWidth="1"/>
    <col min="256" max="256" width="6.6328125" style="2" customWidth="1"/>
    <col min="257" max="257" width="19.36328125" style="2" customWidth="1"/>
    <col min="258" max="259" width="14.54296875" style="2" bestFit="1" customWidth="1"/>
    <col min="260" max="261" width="14.36328125" style="2" bestFit="1" customWidth="1"/>
    <col min="262" max="506" width="9.08984375" style="2"/>
    <col min="507" max="507" width="5.08984375" style="2" customWidth="1"/>
    <col min="508" max="508" width="9.08984375" style="2"/>
    <col min="509" max="509" width="25.08984375" style="2" bestFit="1" customWidth="1"/>
    <col min="510" max="510" width="3.6328125" style="2" customWidth="1"/>
    <col min="511" max="511" width="15.54296875" style="2" customWidth="1"/>
    <col min="512" max="512" width="6.6328125" style="2" customWidth="1"/>
    <col min="513" max="513" width="19.36328125" style="2" customWidth="1"/>
    <col min="514" max="515" width="14.54296875" style="2" bestFit="1" customWidth="1"/>
    <col min="516" max="517" width="14.36328125" style="2" bestFit="1" customWidth="1"/>
    <col min="518" max="762" width="9.08984375" style="2"/>
    <col min="763" max="763" width="5.08984375" style="2" customWidth="1"/>
    <col min="764" max="764" width="9.08984375" style="2"/>
    <col min="765" max="765" width="25.08984375" style="2" bestFit="1" customWidth="1"/>
    <col min="766" max="766" width="3.6328125" style="2" customWidth="1"/>
    <col min="767" max="767" width="15.54296875" style="2" customWidth="1"/>
    <col min="768" max="768" width="6.6328125" style="2" customWidth="1"/>
    <col min="769" max="769" width="19.36328125" style="2" customWidth="1"/>
    <col min="770" max="771" width="14.54296875" style="2" bestFit="1" customWidth="1"/>
    <col min="772" max="773" width="14.36328125" style="2" bestFit="1" customWidth="1"/>
    <col min="774" max="1018" width="9.08984375" style="2"/>
    <col min="1019" max="1019" width="5.08984375" style="2" customWidth="1"/>
    <col min="1020" max="1020" width="9.08984375" style="2"/>
    <col min="1021" max="1021" width="25.08984375" style="2" bestFit="1" customWidth="1"/>
    <col min="1022" max="1022" width="3.6328125" style="2" customWidth="1"/>
    <col min="1023" max="1023" width="15.54296875" style="2" customWidth="1"/>
    <col min="1024" max="1024" width="6.6328125" style="2" customWidth="1"/>
    <col min="1025" max="1025" width="19.36328125" style="2" customWidth="1"/>
    <col min="1026" max="1027" width="14.54296875" style="2" bestFit="1" customWidth="1"/>
    <col min="1028" max="1029" width="14.36328125" style="2" bestFit="1" customWidth="1"/>
    <col min="1030" max="1274" width="9.08984375" style="2"/>
    <col min="1275" max="1275" width="5.08984375" style="2" customWidth="1"/>
    <col min="1276" max="1276" width="9.08984375" style="2"/>
    <col min="1277" max="1277" width="25.08984375" style="2" bestFit="1" customWidth="1"/>
    <col min="1278" max="1278" width="3.6328125" style="2" customWidth="1"/>
    <col min="1279" max="1279" width="15.54296875" style="2" customWidth="1"/>
    <col min="1280" max="1280" width="6.6328125" style="2" customWidth="1"/>
    <col min="1281" max="1281" width="19.36328125" style="2" customWidth="1"/>
    <col min="1282" max="1283" width="14.54296875" style="2" bestFit="1" customWidth="1"/>
    <col min="1284" max="1285" width="14.36328125" style="2" bestFit="1" customWidth="1"/>
    <col min="1286" max="1530" width="9.08984375" style="2"/>
    <col min="1531" max="1531" width="5.08984375" style="2" customWidth="1"/>
    <col min="1532" max="1532" width="9.08984375" style="2"/>
    <col min="1533" max="1533" width="25.08984375" style="2" bestFit="1" customWidth="1"/>
    <col min="1534" max="1534" width="3.6328125" style="2" customWidth="1"/>
    <col min="1535" max="1535" width="15.54296875" style="2" customWidth="1"/>
    <col min="1536" max="1536" width="6.6328125" style="2" customWidth="1"/>
    <col min="1537" max="1537" width="19.36328125" style="2" customWidth="1"/>
    <col min="1538" max="1539" width="14.54296875" style="2" bestFit="1" customWidth="1"/>
    <col min="1540" max="1541" width="14.36328125" style="2" bestFit="1" customWidth="1"/>
    <col min="1542" max="1786" width="9.08984375" style="2"/>
    <col min="1787" max="1787" width="5.08984375" style="2" customWidth="1"/>
    <col min="1788" max="1788" width="9.08984375" style="2"/>
    <col min="1789" max="1789" width="25.08984375" style="2" bestFit="1" customWidth="1"/>
    <col min="1790" max="1790" width="3.6328125" style="2" customWidth="1"/>
    <col min="1791" max="1791" width="15.54296875" style="2" customWidth="1"/>
    <col min="1792" max="1792" width="6.6328125" style="2" customWidth="1"/>
    <col min="1793" max="1793" width="19.36328125" style="2" customWidth="1"/>
    <col min="1794" max="1795" width="14.54296875" style="2" bestFit="1" customWidth="1"/>
    <col min="1796" max="1797" width="14.36328125" style="2" bestFit="1" customWidth="1"/>
    <col min="1798" max="2042" width="9.08984375" style="2"/>
    <col min="2043" max="2043" width="5.08984375" style="2" customWidth="1"/>
    <col min="2044" max="2044" width="9.08984375" style="2"/>
    <col min="2045" max="2045" width="25.08984375" style="2" bestFit="1" customWidth="1"/>
    <col min="2046" max="2046" width="3.6328125" style="2" customWidth="1"/>
    <col min="2047" max="2047" width="15.54296875" style="2" customWidth="1"/>
    <col min="2048" max="2048" width="6.6328125" style="2" customWidth="1"/>
    <col min="2049" max="2049" width="19.36328125" style="2" customWidth="1"/>
    <col min="2050" max="2051" width="14.54296875" style="2" bestFit="1" customWidth="1"/>
    <col min="2052" max="2053" width="14.36328125" style="2" bestFit="1" customWidth="1"/>
    <col min="2054" max="2298" width="9.08984375" style="2"/>
    <col min="2299" max="2299" width="5.08984375" style="2" customWidth="1"/>
    <col min="2300" max="2300" width="9.08984375" style="2"/>
    <col min="2301" max="2301" width="25.08984375" style="2" bestFit="1" customWidth="1"/>
    <col min="2302" max="2302" width="3.6328125" style="2" customWidth="1"/>
    <col min="2303" max="2303" width="15.54296875" style="2" customWidth="1"/>
    <col min="2304" max="2304" width="6.6328125" style="2" customWidth="1"/>
    <col min="2305" max="2305" width="19.36328125" style="2" customWidth="1"/>
    <col min="2306" max="2307" width="14.54296875" style="2" bestFit="1" customWidth="1"/>
    <col min="2308" max="2309" width="14.36328125" style="2" bestFit="1" customWidth="1"/>
    <col min="2310" max="2554" width="9.08984375" style="2"/>
    <col min="2555" max="2555" width="5.08984375" style="2" customWidth="1"/>
    <col min="2556" max="2556" width="9.08984375" style="2"/>
    <col min="2557" max="2557" width="25.08984375" style="2" bestFit="1" customWidth="1"/>
    <col min="2558" max="2558" width="3.6328125" style="2" customWidth="1"/>
    <col min="2559" max="2559" width="15.54296875" style="2" customWidth="1"/>
    <col min="2560" max="2560" width="6.6328125" style="2" customWidth="1"/>
    <col min="2561" max="2561" width="19.36328125" style="2" customWidth="1"/>
    <col min="2562" max="2563" width="14.54296875" style="2" bestFit="1" customWidth="1"/>
    <col min="2564" max="2565" width="14.36328125" style="2" bestFit="1" customWidth="1"/>
    <col min="2566" max="2810" width="9.08984375" style="2"/>
    <col min="2811" max="2811" width="5.08984375" style="2" customWidth="1"/>
    <col min="2812" max="2812" width="9.08984375" style="2"/>
    <col min="2813" max="2813" width="25.08984375" style="2" bestFit="1" customWidth="1"/>
    <col min="2814" max="2814" width="3.6328125" style="2" customWidth="1"/>
    <col min="2815" max="2815" width="15.54296875" style="2" customWidth="1"/>
    <col min="2816" max="2816" width="6.6328125" style="2" customWidth="1"/>
    <col min="2817" max="2817" width="19.36328125" style="2" customWidth="1"/>
    <col min="2818" max="2819" width="14.54296875" style="2" bestFit="1" customWidth="1"/>
    <col min="2820" max="2821" width="14.36328125" style="2" bestFit="1" customWidth="1"/>
    <col min="2822" max="3066" width="9.08984375" style="2"/>
    <col min="3067" max="3067" width="5.08984375" style="2" customWidth="1"/>
    <col min="3068" max="3068" width="9.08984375" style="2"/>
    <col min="3069" max="3069" width="25.08984375" style="2" bestFit="1" customWidth="1"/>
    <col min="3070" max="3070" width="3.6328125" style="2" customWidth="1"/>
    <col min="3071" max="3071" width="15.54296875" style="2" customWidth="1"/>
    <col min="3072" max="3072" width="6.6328125" style="2" customWidth="1"/>
    <col min="3073" max="3073" width="19.36328125" style="2" customWidth="1"/>
    <col min="3074" max="3075" width="14.54296875" style="2" bestFit="1" customWidth="1"/>
    <col min="3076" max="3077" width="14.36328125" style="2" bestFit="1" customWidth="1"/>
    <col min="3078" max="3322" width="9.08984375" style="2"/>
    <col min="3323" max="3323" width="5.08984375" style="2" customWidth="1"/>
    <col min="3324" max="3324" width="9.08984375" style="2"/>
    <col min="3325" max="3325" width="25.08984375" style="2" bestFit="1" customWidth="1"/>
    <col min="3326" max="3326" width="3.6328125" style="2" customWidth="1"/>
    <col min="3327" max="3327" width="15.54296875" style="2" customWidth="1"/>
    <col min="3328" max="3328" width="6.6328125" style="2" customWidth="1"/>
    <col min="3329" max="3329" width="19.36328125" style="2" customWidth="1"/>
    <col min="3330" max="3331" width="14.54296875" style="2" bestFit="1" customWidth="1"/>
    <col min="3332" max="3333" width="14.36328125" style="2" bestFit="1" customWidth="1"/>
    <col min="3334" max="3578" width="9.08984375" style="2"/>
    <col min="3579" max="3579" width="5.08984375" style="2" customWidth="1"/>
    <col min="3580" max="3580" width="9.08984375" style="2"/>
    <col min="3581" max="3581" width="25.08984375" style="2" bestFit="1" customWidth="1"/>
    <col min="3582" max="3582" width="3.6328125" style="2" customWidth="1"/>
    <col min="3583" max="3583" width="15.54296875" style="2" customWidth="1"/>
    <col min="3584" max="3584" width="6.6328125" style="2" customWidth="1"/>
    <col min="3585" max="3585" width="19.36328125" style="2" customWidth="1"/>
    <col min="3586" max="3587" width="14.54296875" style="2" bestFit="1" customWidth="1"/>
    <col min="3588" max="3589" width="14.36328125" style="2" bestFit="1" customWidth="1"/>
    <col min="3590" max="3834" width="9.08984375" style="2"/>
    <col min="3835" max="3835" width="5.08984375" style="2" customWidth="1"/>
    <col min="3836" max="3836" width="9.08984375" style="2"/>
    <col min="3837" max="3837" width="25.08984375" style="2" bestFit="1" customWidth="1"/>
    <col min="3838" max="3838" width="3.6328125" style="2" customWidth="1"/>
    <col min="3839" max="3839" width="15.54296875" style="2" customWidth="1"/>
    <col min="3840" max="3840" width="6.6328125" style="2" customWidth="1"/>
    <col min="3841" max="3841" width="19.36328125" style="2" customWidth="1"/>
    <col min="3842" max="3843" width="14.54296875" style="2" bestFit="1" customWidth="1"/>
    <col min="3844" max="3845" width="14.36328125" style="2" bestFit="1" customWidth="1"/>
    <col min="3846" max="4090" width="9.08984375" style="2"/>
    <col min="4091" max="4091" width="5.08984375" style="2" customWidth="1"/>
    <col min="4092" max="4092" width="9.08984375" style="2"/>
    <col min="4093" max="4093" width="25.08984375" style="2" bestFit="1" customWidth="1"/>
    <col min="4094" max="4094" width="3.6328125" style="2" customWidth="1"/>
    <col min="4095" max="4095" width="15.54296875" style="2" customWidth="1"/>
    <col min="4096" max="4096" width="6.6328125" style="2" customWidth="1"/>
    <col min="4097" max="4097" width="19.36328125" style="2" customWidth="1"/>
    <col min="4098" max="4099" width="14.54296875" style="2" bestFit="1" customWidth="1"/>
    <col min="4100" max="4101" width="14.36328125" style="2" bestFit="1" customWidth="1"/>
    <col min="4102" max="4346" width="9.08984375" style="2"/>
    <col min="4347" max="4347" width="5.08984375" style="2" customWidth="1"/>
    <col min="4348" max="4348" width="9.08984375" style="2"/>
    <col min="4349" max="4349" width="25.08984375" style="2" bestFit="1" customWidth="1"/>
    <col min="4350" max="4350" width="3.6328125" style="2" customWidth="1"/>
    <col min="4351" max="4351" width="15.54296875" style="2" customWidth="1"/>
    <col min="4352" max="4352" width="6.6328125" style="2" customWidth="1"/>
    <col min="4353" max="4353" width="19.36328125" style="2" customWidth="1"/>
    <col min="4354" max="4355" width="14.54296875" style="2" bestFit="1" customWidth="1"/>
    <col min="4356" max="4357" width="14.36328125" style="2" bestFit="1" customWidth="1"/>
    <col min="4358" max="4602" width="9.08984375" style="2"/>
    <col min="4603" max="4603" width="5.08984375" style="2" customWidth="1"/>
    <col min="4604" max="4604" width="9.08984375" style="2"/>
    <col min="4605" max="4605" width="25.08984375" style="2" bestFit="1" customWidth="1"/>
    <col min="4606" max="4606" width="3.6328125" style="2" customWidth="1"/>
    <col min="4607" max="4607" width="15.54296875" style="2" customWidth="1"/>
    <col min="4608" max="4608" width="6.6328125" style="2" customWidth="1"/>
    <col min="4609" max="4609" width="19.36328125" style="2" customWidth="1"/>
    <col min="4610" max="4611" width="14.54296875" style="2" bestFit="1" customWidth="1"/>
    <col min="4612" max="4613" width="14.36328125" style="2" bestFit="1" customWidth="1"/>
    <col min="4614" max="4858" width="9.08984375" style="2"/>
    <col min="4859" max="4859" width="5.08984375" style="2" customWidth="1"/>
    <col min="4860" max="4860" width="9.08984375" style="2"/>
    <col min="4861" max="4861" width="25.08984375" style="2" bestFit="1" customWidth="1"/>
    <col min="4862" max="4862" width="3.6328125" style="2" customWidth="1"/>
    <col min="4863" max="4863" width="15.54296875" style="2" customWidth="1"/>
    <col min="4864" max="4864" width="6.6328125" style="2" customWidth="1"/>
    <col min="4865" max="4865" width="19.36328125" style="2" customWidth="1"/>
    <col min="4866" max="4867" width="14.54296875" style="2" bestFit="1" customWidth="1"/>
    <col min="4868" max="4869" width="14.36328125" style="2" bestFit="1" customWidth="1"/>
    <col min="4870" max="5114" width="9.08984375" style="2"/>
    <col min="5115" max="5115" width="5.08984375" style="2" customWidth="1"/>
    <col min="5116" max="5116" width="9.08984375" style="2"/>
    <col min="5117" max="5117" width="25.08984375" style="2" bestFit="1" customWidth="1"/>
    <col min="5118" max="5118" width="3.6328125" style="2" customWidth="1"/>
    <col min="5119" max="5119" width="15.54296875" style="2" customWidth="1"/>
    <col min="5120" max="5120" width="6.6328125" style="2" customWidth="1"/>
    <col min="5121" max="5121" width="19.36328125" style="2" customWidth="1"/>
    <col min="5122" max="5123" width="14.54296875" style="2" bestFit="1" customWidth="1"/>
    <col min="5124" max="5125" width="14.36328125" style="2" bestFit="1" customWidth="1"/>
    <col min="5126" max="5370" width="9.08984375" style="2"/>
    <col min="5371" max="5371" width="5.08984375" style="2" customWidth="1"/>
    <col min="5372" max="5372" width="9.08984375" style="2"/>
    <col min="5373" max="5373" width="25.08984375" style="2" bestFit="1" customWidth="1"/>
    <col min="5374" max="5374" width="3.6328125" style="2" customWidth="1"/>
    <col min="5375" max="5375" width="15.54296875" style="2" customWidth="1"/>
    <col min="5376" max="5376" width="6.6328125" style="2" customWidth="1"/>
    <col min="5377" max="5377" width="19.36328125" style="2" customWidth="1"/>
    <col min="5378" max="5379" width="14.54296875" style="2" bestFit="1" customWidth="1"/>
    <col min="5380" max="5381" width="14.36328125" style="2" bestFit="1" customWidth="1"/>
    <col min="5382" max="5626" width="9.08984375" style="2"/>
    <col min="5627" max="5627" width="5.08984375" style="2" customWidth="1"/>
    <col min="5628" max="5628" width="9.08984375" style="2"/>
    <col min="5629" max="5629" width="25.08984375" style="2" bestFit="1" customWidth="1"/>
    <col min="5630" max="5630" width="3.6328125" style="2" customWidth="1"/>
    <col min="5631" max="5631" width="15.54296875" style="2" customWidth="1"/>
    <col min="5632" max="5632" width="6.6328125" style="2" customWidth="1"/>
    <col min="5633" max="5633" width="19.36328125" style="2" customWidth="1"/>
    <col min="5634" max="5635" width="14.54296875" style="2" bestFit="1" customWidth="1"/>
    <col min="5636" max="5637" width="14.36328125" style="2" bestFit="1" customWidth="1"/>
    <col min="5638" max="5882" width="9.08984375" style="2"/>
    <col min="5883" max="5883" width="5.08984375" style="2" customWidth="1"/>
    <col min="5884" max="5884" width="9.08984375" style="2"/>
    <col min="5885" max="5885" width="25.08984375" style="2" bestFit="1" customWidth="1"/>
    <col min="5886" max="5886" width="3.6328125" style="2" customWidth="1"/>
    <col min="5887" max="5887" width="15.54296875" style="2" customWidth="1"/>
    <col min="5888" max="5888" width="6.6328125" style="2" customWidth="1"/>
    <col min="5889" max="5889" width="19.36328125" style="2" customWidth="1"/>
    <col min="5890" max="5891" width="14.54296875" style="2" bestFit="1" customWidth="1"/>
    <col min="5892" max="5893" width="14.36328125" style="2" bestFit="1" customWidth="1"/>
    <col min="5894" max="6138" width="9.08984375" style="2"/>
    <col min="6139" max="6139" width="5.08984375" style="2" customWidth="1"/>
    <col min="6140" max="6140" width="9.08984375" style="2"/>
    <col min="6141" max="6141" width="25.08984375" style="2" bestFit="1" customWidth="1"/>
    <col min="6142" max="6142" width="3.6328125" style="2" customWidth="1"/>
    <col min="6143" max="6143" width="15.54296875" style="2" customWidth="1"/>
    <col min="6144" max="6144" width="6.6328125" style="2" customWidth="1"/>
    <col min="6145" max="6145" width="19.36328125" style="2" customWidth="1"/>
    <col min="6146" max="6147" width="14.54296875" style="2" bestFit="1" customWidth="1"/>
    <col min="6148" max="6149" width="14.36328125" style="2" bestFit="1" customWidth="1"/>
    <col min="6150" max="6394" width="9.08984375" style="2"/>
    <col min="6395" max="6395" width="5.08984375" style="2" customWidth="1"/>
    <col min="6396" max="6396" width="9.08984375" style="2"/>
    <col min="6397" max="6397" width="25.08984375" style="2" bestFit="1" customWidth="1"/>
    <col min="6398" max="6398" width="3.6328125" style="2" customWidth="1"/>
    <col min="6399" max="6399" width="15.54296875" style="2" customWidth="1"/>
    <col min="6400" max="6400" width="6.6328125" style="2" customWidth="1"/>
    <col min="6401" max="6401" width="19.36328125" style="2" customWidth="1"/>
    <col min="6402" max="6403" width="14.54296875" style="2" bestFit="1" customWidth="1"/>
    <col min="6404" max="6405" width="14.36328125" style="2" bestFit="1" customWidth="1"/>
    <col min="6406" max="6650" width="9.08984375" style="2"/>
    <col min="6651" max="6651" width="5.08984375" style="2" customWidth="1"/>
    <col min="6652" max="6652" width="9.08984375" style="2"/>
    <col min="6653" max="6653" width="25.08984375" style="2" bestFit="1" customWidth="1"/>
    <col min="6654" max="6654" width="3.6328125" style="2" customWidth="1"/>
    <col min="6655" max="6655" width="15.54296875" style="2" customWidth="1"/>
    <col min="6656" max="6656" width="6.6328125" style="2" customWidth="1"/>
    <col min="6657" max="6657" width="19.36328125" style="2" customWidth="1"/>
    <col min="6658" max="6659" width="14.54296875" style="2" bestFit="1" customWidth="1"/>
    <col min="6660" max="6661" width="14.36328125" style="2" bestFit="1" customWidth="1"/>
    <col min="6662" max="6906" width="9.08984375" style="2"/>
    <col min="6907" max="6907" width="5.08984375" style="2" customWidth="1"/>
    <col min="6908" max="6908" width="9.08984375" style="2"/>
    <col min="6909" max="6909" width="25.08984375" style="2" bestFit="1" customWidth="1"/>
    <col min="6910" max="6910" width="3.6328125" style="2" customWidth="1"/>
    <col min="6911" max="6911" width="15.54296875" style="2" customWidth="1"/>
    <col min="6912" max="6912" width="6.6328125" style="2" customWidth="1"/>
    <col min="6913" max="6913" width="19.36328125" style="2" customWidth="1"/>
    <col min="6914" max="6915" width="14.54296875" style="2" bestFit="1" customWidth="1"/>
    <col min="6916" max="6917" width="14.36328125" style="2" bestFit="1" customWidth="1"/>
    <col min="6918" max="7162" width="9.08984375" style="2"/>
    <col min="7163" max="7163" width="5.08984375" style="2" customWidth="1"/>
    <col min="7164" max="7164" width="9.08984375" style="2"/>
    <col min="7165" max="7165" width="25.08984375" style="2" bestFit="1" customWidth="1"/>
    <col min="7166" max="7166" width="3.6328125" style="2" customWidth="1"/>
    <col min="7167" max="7167" width="15.54296875" style="2" customWidth="1"/>
    <col min="7168" max="7168" width="6.6328125" style="2" customWidth="1"/>
    <col min="7169" max="7169" width="19.36328125" style="2" customWidth="1"/>
    <col min="7170" max="7171" width="14.54296875" style="2" bestFit="1" customWidth="1"/>
    <col min="7172" max="7173" width="14.36328125" style="2" bestFit="1" customWidth="1"/>
    <col min="7174" max="7418" width="9.08984375" style="2"/>
    <col min="7419" max="7419" width="5.08984375" style="2" customWidth="1"/>
    <col min="7420" max="7420" width="9.08984375" style="2"/>
    <col min="7421" max="7421" width="25.08984375" style="2" bestFit="1" customWidth="1"/>
    <col min="7422" max="7422" width="3.6328125" style="2" customWidth="1"/>
    <col min="7423" max="7423" width="15.54296875" style="2" customWidth="1"/>
    <col min="7424" max="7424" width="6.6328125" style="2" customWidth="1"/>
    <col min="7425" max="7425" width="19.36328125" style="2" customWidth="1"/>
    <col min="7426" max="7427" width="14.54296875" style="2" bestFit="1" customWidth="1"/>
    <col min="7428" max="7429" width="14.36328125" style="2" bestFit="1" customWidth="1"/>
    <col min="7430" max="7674" width="9.08984375" style="2"/>
    <col min="7675" max="7675" width="5.08984375" style="2" customWidth="1"/>
    <col min="7676" max="7676" width="9.08984375" style="2"/>
    <col min="7677" max="7677" width="25.08984375" style="2" bestFit="1" customWidth="1"/>
    <col min="7678" max="7678" width="3.6328125" style="2" customWidth="1"/>
    <col min="7679" max="7679" width="15.54296875" style="2" customWidth="1"/>
    <col min="7680" max="7680" width="6.6328125" style="2" customWidth="1"/>
    <col min="7681" max="7681" width="19.36328125" style="2" customWidth="1"/>
    <col min="7682" max="7683" width="14.54296875" style="2" bestFit="1" customWidth="1"/>
    <col min="7684" max="7685" width="14.36328125" style="2" bestFit="1" customWidth="1"/>
    <col min="7686" max="7930" width="9.08984375" style="2"/>
    <col min="7931" max="7931" width="5.08984375" style="2" customWidth="1"/>
    <col min="7932" max="7932" width="9.08984375" style="2"/>
    <col min="7933" max="7933" width="25.08984375" style="2" bestFit="1" customWidth="1"/>
    <col min="7934" max="7934" width="3.6328125" style="2" customWidth="1"/>
    <col min="7935" max="7935" width="15.54296875" style="2" customWidth="1"/>
    <col min="7936" max="7936" width="6.6328125" style="2" customWidth="1"/>
    <col min="7937" max="7937" width="19.36328125" style="2" customWidth="1"/>
    <col min="7938" max="7939" width="14.54296875" style="2" bestFit="1" customWidth="1"/>
    <col min="7940" max="7941" width="14.36328125" style="2" bestFit="1" customWidth="1"/>
    <col min="7942" max="8186" width="9.08984375" style="2"/>
    <col min="8187" max="8187" width="5.08984375" style="2" customWidth="1"/>
    <col min="8188" max="8188" width="9.08984375" style="2"/>
    <col min="8189" max="8189" width="25.08984375" style="2" bestFit="1" customWidth="1"/>
    <col min="8190" max="8190" width="3.6328125" style="2" customWidth="1"/>
    <col min="8191" max="8191" width="15.54296875" style="2" customWidth="1"/>
    <col min="8192" max="8192" width="6.6328125" style="2" customWidth="1"/>
    <col min="8193" max="8193" width="19.36328125" style="2" customWidth="1"/>
    <col min="8194" max="8195" width="14.54296875" style="2" bestFit="1" customWidth="1"/>
    <col min="8196" max="8197" width="14.36328125" style="2" bestFit="1" customWidth="1"/>
    <col min="8198" max="8442" width="9.08984375" style="2"/>
    <col min="8443" max="8443" width="5.08984375" style="2" customWidth="1"/>
    <col min="8444" max="8444" width="9.08984375" style="2"/>
    <col min="8445" max="8445" width="25.08984375" style="2" bestFit="1" customWidth="1"/>
    <col min="8446" max="8446" width="3.6328125" style="2" customWidth="1"/>
    <col min="8447" max="8447" width="15.54296875" style="2" customWidth="1"/>
    <col min="8448" max="8448" width="6.6328125" style="2" customWidth="1"/>
    <col min="8449" max="8449" width="19.36328125" style="2" customWidth="1"/>
    <col min="8450" max="8451" width="14.54296875" style="2" bestFit="1" customWidth="1"/>
    <col min="8452" max="8453" width="14.36328125" style="2" bestFit="1" customWidth="1"/>
    <col min="8454" max="8698" width="9.08984375" style="2"/>
    <col min="8699" max="8699" width="5.08984375" style="2" customWidth="1"/>
    <col min="8700" max="8700" width="9.08984375" style="2"/>
    <col min="8701" max="8701" width="25.08984375" style="2" bestFit="1" customWidth="1"/>
    <col min="8702" max="8702" width="3.6328125" style="2" customWidth="1"/>
    <col min="8703" max="8703" width="15.54296875" style="2" customWidth="1"/>
    <col min="8704" max="8704" width="6.6328125" style="2" customWidth="1"/>
    <col min="8705" max="8705" width="19.36328125" style="2" customWidth="1"/>
    <col min="8706" max="8707" width="14.54296875" style="2" bestFit="1" customWidth="1"/>
    <col min="8708" max="8709" width="14.36328125" style="2" bestFit="1" customWidth="1"/>
    <col min="8710" max="8954" width="9.08984375" style="2"/>
    <col min="8955" max="8955" width="5.08984375" style="2" customWidth="1"/>
    <col min="8956" max="8956" width="9.08984375" style="2"/>
    <col min="8957" max="8957" width="25.08984375" style="2" bestFit="1" customWidth="1"/>
    <col min="8958" max="8958" width="3.6328125" style="2" customWidth="1"/>
    <col min="8959" max="8959" width="15.54296875" style="2" customWidth="1"/>
    <col min="8960" max="8960" width="6.6328125" style="2" customWidth="1"/>
    <col min="8961" max="8961" width="19.36328125" style="2" customWidth="1"/>
    <col min="8962" max="8963" width="14.54296875" style="2" bestFit="1" customWidth="1"/>
    <col min="8964" max="8965" width="14.36328125" style="2" bestFit="1" customWidth="1"/>
    <col min="8966" max="9210" width="9.08984375" style="2"/>
    <col min="9211" max="9211" width="5.08984375" style="2" customWidth="1"/>
    <col min="9212" max="9212" width="9.08984375" style="2"/>
    <col min="9213" max="9213" width="25.08984375" style="2" bestFit="1" customWidth="1"/>
    <col min="9214" max="9214" width="3.6328125" style="2" customWidth="1"/>
    <col min="9215" max="9215" width="15.54296875" style="2" customWidth="1"/>
    <col min="9216" max="9216" width="6.6328125" style="2" customWidth="1"/>
    <col min="9217" max="9217" width="19.36328125" style="2" customWidth="1"/>
    <col min="9218" max="9219" width="14.54296875" style="2" bestFit="1" customWidth="1"/>
    <col min="9220" max="9221" width="14.36328125" style="2" bestFit="1" customWidth="1"/>
    <col min="9222" max="9466" width="9.08984375" style="2"/>
    <col min="9467" max="9467" width="5.08984375" style="2" customWidth="1"/>
    <col min="9468" max="9468" width="9.08984375" style="2"/>
    <col min="9469" max="9469" width="25.08984375" style="2" bestFit="1" customWidth="1"/>
    <col min="9470" max="9470" width="3.6328125" style="2" customWidth="1"/>
    <col min="9471" max="9471" width="15.54296875" style="2" customWidth="1"/>
    <col min="9472" max="9472" width="6.6328125" style="2" customWidth="1"/>
    <col min="9473" max="9473" width="19.36328125" style="2" customWidth="1"/>
    <col min="9474" max="9475" width="14.54296875" style="2" bestFit="1" customWidth="1"/>
    <col min="9476" max="9477" width="14.36328125" style="2" bestFit="1" customWidth="1"/>
    <col min="9478" max="9722" width="9.08984375" style="2"/>
    <col min="9723" max="9723" width="5.08984375" style="2" customWidth="1"/>
    <col min="9724" max="9724" width="9.08984375" style="2"/>
    <col min="9725" max="9725" width="25.08984375" style="2" bestFit="1" customWidth="1"/>
    <col min="9726" max="9726" width="3.6328125" style="2" customWidth="1"/>
    <col min="9727" max="9727" width="15.54296875" style="2" customWidth="1"/>
    <col min="9728" max="9728" width="6.6328125" style="2" customWidth="1"/>
    <col min="9729" max="9729" width="19.36328125" style="2" customWidth="1"/>
    <col min="9730" max="9731" width="14.54296875" style="2" bestFit="1" customWidth="1"/>
    <col min="9732" max="9733" width="14.36328125" style="2" bestFit="1" customWidth="1"/>
    <col min="9734" max="9978" width="9.08984375" style="2"/>
    <col min="9979" max="9979" width="5.08984375" style="2" customWidth="1"/>
    <col min="9980" max="9980" width="9.08984375" style="2"/>
    <col min="9981" max="9981" width="25.08984375" style="2" bestFit="1" customWidth="1"/>
    <col min="9982" max="9982" width="3.6328125" style="2" customWidth="1"/>
    <col min="9983" max="9983" width="15.54296875" style="2" customWidth="1"/>
    <col min="9984" max="9984" width="6.6328125" style="2" customWidth="1"/>
    <col min="9985" max="9985" width="19.36328125" style="2" customWidth="1"/>
    <col min="9986" max="9987" width="14.54296875" style="2" bestFit="1" customWidth="1"/>
    <col min="9988" max="9989" width="14.36328125" style="2" bestFit="1" customWidth="1"/>
    <col min="9990" max="10234" width="9.08984375" style="2"/>
    <col min="10235" max="10235" width="5.08984375" style="2" customWidth="1"/>
    <col min="10236" max="10236" width="9.08984375" style="2"/>
    <col min="10237" max="10237" width="25.08984375" style="2" bestFit="1" customWidth="1"/>
    <col min="10238" max="10238" width="3.6328125" style="2" customWidth="1"/>
    <col min="10239" max="10239" width="15.54296875" style="2" customWidth="1"/>
    <col min="10240" max="10240" width="6.6328125" style="2" customWidth="1"/>
    <col min="10241" max="10241" width="19.36328125" style="2" customWidth="1"/>
    <col min="10242" max="10243" width="14.54296875" style="2" bestFit="1" customWidth="1"/>
    <col min="10244" max="10245" width="14.36328125" style="2" bestFit="1" customWidth="1"/>
    <col min="10246" max="10490" width="9.08984375" style="2"/>
    <col min="10491" max="10491" width="5.08984375" style="2" customWidth="1"/>
    <col min="10492" max="10492" width="9.08984375" style="2"/>
    <col min="10493" max="10493" width="25.08984375" style="2" bestFit="1" customWidth="1"/>
    <col min="10494" max="10494" width="3.6328125" style="2" customWidth="1"/>
    <col min="10495" max="10495" width="15.54296875" style="2" customWidth="1"/>
    <col min="10496" max="10496" width="6.6328125" style="2" customWidth="1"/>
    <col min="10497" max="10497" width="19.36328125" style="2" customWidth="1"/>
    <col min="10498" max="10499" width="14.54296875" style="2" bestFit="1" customWidth="1"/>
    <col min="10500" max="10501" width="14.36328125" style="2" bestFit="1" customWidth="1"/>
    <col min="10502" max="10746" width="9.08984375" style="2"/>
    <col min="10747" max="10747" width="5.08984375" style="2" customWidth="1"/>
    <col min="10748" max="10748" width="9.08984375" style="2"/>
    <col min="10749" max="10749" width="25.08984375" style="2" bestFit="1" customWidth="1"/>
    <col min="10750" max="10750" width="3.6328125" style="2" customWidth="1"/>
    <col min="10751" max="10751" width="15.54296875" style="2" customWidth="1"/>
    <col min="10752" max="10752" width="6.6328125" style="2" customWidth="1"/>
    <col min="10753" max="10753" width="19.36328125" style="2" customWidth="1"/>
    <col min="10754" max="10755" width="14.54296875" style="2" bestFit="1" customWidth="1"/>
    <col min="10756" max="10757" width="14.36328125" style="2" bestFit="1" customWidth="1"/>
    <col min="10758" max="11002" width="9.08984375" style="2"/>
    <col min="11003" max="11003" width="5.08984375" style="2" customWidth="1"/>
    <col min="11004" max="11004" width="9.08984375" style="2"/>
    <col min="11005" max="11005" width="25.08984375" style="2" bestFit="1" customWidth="1"/>
    <col min="11006" max="11006" width="3.6328125" style="2" customWidth="1"/>
    <col min="11007" max="11007" width="15.54296875" style="2" customWidth="1"/>
    <col min="11008" max="11008" width="6.6328125" style="2" customWidth="1"/>
    <col min="11009" max="11009" width="19.36328125" style="2" customWidth="1"/>
    <col min="11010" max="11011" width="14.54296875" style="2" bestFit="1" customWidth="1"/>
    <col min="11012" max="11013" width="14.36328125" style="2" bestFit="1" customWidth="1"/>
    <col min="11014" max="11258" width="9.08984375" style="2"/>
    <col min="11259" max="11259" width="5.08984375" style="2" customWidth="1"/>
    <col min="11260" max="11260" width="9.08984375" style="2"/>
    <col min="11261" max="11261" width="25.08984375" style="2" bestFit="1" customWidth="1"/>
    <col min="11262" max="11262" width="3.6328125" style="2" customWidth="1"/>
    <col min="11263" max="11263" width="15.54296875" style="2" customWidth="1"/>
    <col min="11264" max="11264" width="6.6328125" style="2" customWidth="1"/>
    <col min="11265" max="11265" width="19.36328125" style="2" customWidth="1"/>
    <col min="11266" max="11267" width="14.54296875" style="2" bestFit="1" customWidth="1"/>
    <col min="11268" max="11269" width="14.36328125" style="2" bestFit="1" customWidth="1"/>
    <col min="11270" max="11514" width="9.08984375" style="2"/>
    <col min="11515" max="11515" width="5.08984375" style="2" customWidth="1"/>
    <col min="11516" max="11516" width="9.08984375" style="2"/>
    <col min="11517" max="11517" width="25.08984375" style="2" bestFit="1" customWidth="1"/>
    <col min="11518" max="11518" width="3.6328125" style="2" customWidth="1"/>
    <col min="11519" max="11519" width="15.54296875" style="2" customWidth="1"/>
    <col min="11520" max="11520" width="6.6328125" style="2" customWidth="1"/>
    <col min="11521" max="11521" width="19.36328125" style="2" customWidth="1"/>
    <col min="11522" max="11523" width="14.54296875" style="2" bestFit="1" customWidth="1"/>
    <col min="11524" max="11525" width="14.36328125" style="2" bestFit="1" customWidth="1"/>
    <col min="11526" max="11770" width="9.08984375" style="2"/>
    <col min="11771" max="11771" width="5.08984375" style="2" customWidth="1"/>
    <col min="11772" max="11772" width="9.08984375" style="2"/>
    <col min="11773" max="11773" width="25.08984375" style="2" bestFit="1" customWidth="1"/>
    <col min="11774" max="11774" width="3.6328125" style="2" customWidth="1"/>
    <col min="11775" max="11775" width="15.54296875" style="2" customWidth="1"/>
    <col min="11776" max="11776" width="6.6328125" style="2" customWidth="1"/>
    <col min="11777" max="11777" width="19.36328125" style="2" customWidth="1"/>
    <col min="11778" max="11779" width="14.54296875" style="2" bestFit="1" customWidth="1"/>
    <col min="11780" max="11781" width="14.36328125" style="2" bestFit="1" customWidth="1"/>
    <col min="11782" max="12026" width="9.08984375" style="2"/>
    <col min="12027" max="12027" width="5.08984375" style="2" customWidth="1"/>
    <col min="12028" max="12028" width="9.08984375" style="2"/>
    <col min="12029" max="12029" width="25.08984375" style="2" bestFit="1" customWidth="1"/>
    <col min="12030" max="12030" width="3.6328125" style="2" customWidth="1"/>
    <col min="12031" max="12031" width="15.54296875" style="2" customWidth="1"/>
    <col min="12032" max="12032" width="6.6328125" style="2" customWidth="1"/>
    <col min="12033" max="12033" width="19.36328125" style="2" customWidth="1"/>
    <col min="12034" max="12035" width="14.54296875" style="2" bestFit="1" customWidth="1"/>
    <col min="12036" max="12037" width="14.36328125" style="2" bestFit="1" customWidth="1"/>
    <col min="12038" max="12282" width="9.08984375" style="2"/>
    <col min="12283" max="12283" width="5.08984375" style="2" customWidth="1"/>
    <col min="12284" max="12284" width="9.08984375" style="2"/>
    <col min="12285" max="12285" width="25.08984375" style="2" bestFit="1" customWidth="1"/>
    <col min="12286" max="12286" width="3.6328125" style="2" customWidth="1"/>
    <col min="12287" max="12287" width="15.54296875" style="2" customWidth="1"/>
    <col min="12288" max="12288" width="6.6328125" style="2" customWidth="1"/>
    <col min="12289" max="12289" width="19.36328125" style="2" customWidth="1"/>
    <col min="12290" max="12291" width="14.54296875" style="2" bestFit="1" customWidth="1"/>
    <col min="12292" max="12293" width="14.36328125" style="2" bestFit="1" customWidth="1"/>
    <col min="12294" max="12538" width="9.08984375" style="2"/>
    <col min="12539" max="12539" width="5.08984375" style="2" customWidth="1"/>
    <col min="12540" max="12540" width="9.08984375" style="2"/>
    <col min="12541" max="12541" width="25.08984375" style="2" bestFit="1" customWidth="1"/>
    <col min="12542" max="12542" width="3.6328125" style="2" customWidth="1"/>
    <col min="12543" max="12543" width="15.54296875" style="2" customWidth="1"/>
    <col min="12544" max="12544" width="6.6328125" style="2" customWidth="1"/>
    <col min="12545" max="12545" width="19.36328125" style="2" customWidth="1"/>
    <col min="12546" max="12547" width="14.54296875" style="2" bestFit="1" customWidth="1"/>
    <col min="12548" max="12549" width="14.36328125" style="2" bestFit="1" customWidth="1"/>
    <col min="12550" max="12794" width="9.08984375" style="2"/>
    <col min="12795" max="12795" width="5.08984375" style="2" customWidth="1"/>
    <col min="12796" max="12796" width="9.08984375" style="2"/>
    <col min="12797" max="12797" width="25.08984375" style="2" bestFit="1" customWidth="1"/>
    <col min="12798" max="12798" width="3.6328125" style="2" customWidth="1"/>
    <col min="12799" max="12799" width="15.54296875" style="2" customWidth="1"/>
    <col min="12800" max="12800" width="6.6328125" style="2" customWidth="1"/>
    <col min="12801" max="12801" width="19.36328125" style="2" customWidth="1"/>
    <col min="12802" max="12803" width="14.54296875" style="2" bestFit="1" customWidth="1"/>
    <col min="12804" max="12805" width="14.36328125" style="2" bestFit="1" customWidth="1"/>
    <col min="12806" max="13050" width="9.08984375" style="2"/>
    <col min="13051" max="13051" width="5.08984375" style="2" customWidth="1"/>
    <col min="13052" max="13052" width="9.08984375" style="2"/>
    <col min="13053" max="13053" width="25.08984375" style="2" bestFit="1" customWidth="1"/>
    <col min="13054" max="13054" width="3.6328125" style="2" customWidth="1"/>
    <col min="13055" max="13055" width="15.54296875" style="2" customWidth="1"/>
    <col min="13056" max="13056" width="6.6328125" style="2" customWidth="1"/>
    <col min="13057" max="13057" width="19.36328125" style="2" customWidth="1"/>
    <col min="13058" max="13059" width="14.54296875" style="2" bestFit="1" customWidth="1"/>
    <col min="13060" max="13061" width="14.36328125" style="2" bestFit="1" customWidth="1"/>
    <col min="13062" max="13306" width="9.08984375" style="2"/>
    <col min="13307" max="13307" width="5.08984375" style="2" customWidth="1"/>
    <col min="13308" max="13308" width="9.08984375" style="2"/>
    <col min="13309" max="13309" width="25.08984375" style="2" bestFit="1" customWidth="1"/>
    <col min="13310" max="13310" width="3.6328125" style="2" customWidth="1"/>
    <col min="13311" max="13311" width="15.54296875" style="2" customWidth="1"/>
    <col min="13312" max="13312" width="6.6328125" style="2" customWidth="1"/>
    <col min="13313" max="13313" width="19.36328125" style="2" customWidth="1"/>
    <col min="13314" max="13315" width="14.54296875" style="2" bestFit="1" customWidth="1"/>
    <col min="13316" max="13317" width="14.36328125" style="2" bestFit="1" customWidth="1"/>
    <col min="13318" max="13562" width="9.08984375" style="2"/>
    <col min="13563" max="13563" width="5.08984375" style="2" customWidth="1"/>
    <col min="13564" max="13564" width="9.08984375" style="2"/>
    <col min="13565" max="13565" width="25.08984375" style="2" bestFit="1" customWidth="1"/>
    <col min="13566" max="13566" width="3.6328125" style="2" customWidth="1"/>
    <col min="13567" max="13567" width="15.54296875" style="2" customWidth="1"/>
    <col min="13568" max="13568" width="6.6328125" style="2" customWidth="1"/>
    <col min="13569" max="13569" width="19.36328125" style="2" customWidth="1"/>
    <col min="13570" max="13571" width="14.54296875" style="2" bestFit="1" customWidth="1"/>
    <col min="13572" max="13573" width="14.36328125" style="2" bestFit="1" customWidth="1"/>
    <col min="13574" max="13818" width="9.08984375" style="2"/>
    <col min="13819" max="13819" width="5.08984375" style="2" customWidth="1"/>
    <col min="13820" max="13820" width="9.08984375" style="2"/>
    <col min="13821" max="13821" width="25.08984375" style="2" bestFit="1" customWidth="1"/>
    <col min="13822" max="13822" width="3.6328125" style="2" customWidth="1"/>
    <col min="13823" max="13823" width="15.54296875" style="2" customWidth="1"/>
    <col min="13824" max="13824" width="6.6328125" style="2" customWidth="1"/>
    <col min="13825" max="13825" width="19.36328125" style="2" customWidth="1"/>
    <col min="13826" max="13827" width="14.54296875" style="2" bestFit="1" customWidth="1"/>
    <col min="13828" max="13829" width="14.36328125" style="2" bestFit="1" customWidth="1"/>
    <col min="13830" max="14074" width="9.08984375" style="2"/>
    <col min="14075" max="14075" width="5.08984375" style="2" customWidth="1"/>
    <col min="14076" max="14076" width="9.08984375" style="2"/>
    <col min="14077" max="14077" width="25.08984375" style="2" bestFit="1" customWidth="1"/>
    <col min="14078" max="14078" width="3.6328125" style="2" customWidth="1"/>
    <col min="14079" max="14079" width="15.54296875" style="2" customWidth="1"/>
    <col min="14080" max="14080" width="6.6328125" style="2" customWidth="1"/>
    <col min="14081" max="14081" width="19.36328125" style="2" customWidth="1"/>
    <col min="14082" max="14083" width="14.54296875" style="2" bestFit="1" customWidth="1"/>
    <col min="14084" max="14085" width="14.36328125" style="2" bestFit="1" customWidth="1"/>
    <col min="14086" max="14330" width="9.08984375" style="2"/>
    <col min="14331" max="14331" width="5.08984375" style="2" customWidth="1"/>
    <col min="14332" max="14332" width="9.08984375" style="2"/>
    <col min="14333" max="14333" width="25.08984375" style="2" bestFit="1" customWidth="1"/>
    <col min="14334" max="14334" width="3.6328125" style="2" customWidth="1"/>
    <col min="14335" max="14335" width="15.54296875" style="2" customWidth="1"/>
    <col min="14336" max="14336" width="6.6328125" style="2" customWidth="1"/>
    <col min="14337" max="14337" width="19.36328125" style="2" customWidth="1"/>
    <col min="14338" max="14339" width="14.54296875" style="2" bestFit="1" customWidth="1"/>
    <col min="14340" max="14341" width="14.36328125" style="2" bestFit="1" customWidth="1"/>
    <col min="14342" max="14586" width="9.08984375" style="2"/>
    <col min="14587" max="14587" width="5.08984375" style="2" customWidth="1"/>
    <col min="14588" max="14588" width="9.08984375" style="2"/>
    <col min="14589" max="14589" width="25.08984375" style="2" bestFit="1" customWidth="1"/>
    <col min="14590" max="14590" width="3.6328125" style="2" customWidth="1"/>
    <col min="14591" max="14591" width="15.54296875" style="2" customWidth="1"/>
    <col min="14592" max="14592" width="6.6328125" style="2" customWidth="1"/>
    <col min="14593" max="14593" width="19.36328125" style="2" customWidth="1"/>
    <col min="14594" max="14595" width="14.54296875" style="2" bestFit="1" customWidth="1"/>
    <col min="14596" max="14597" width="14.36328125" style="2" bestFit="1" customWidth="1"/>
    <col min="14598" max="14842" width="9.08984375" style="2"/>
    <col min="14843" max="14843" width="5.08984375" style="2" customWidth="1"/>
    <col min="14844" max="14844" width="9.08984375" style="2"/>
    <col min="14845" max="14845" width="25.08984375" style="2" bestFit="1" customWidth="1"/>
    <col min="14846" max="14846" width="3.6328125" style="2" customWidth="1"/>
    <col min="14847" max="14847" width="15.54296875" style="2" customWidth="1"/>
    <col min="14848" max="14848" width="6.6328125" style="2" customWidth="1"/>
    <col min="14849" max="14849" width="19.36328125" style="2" customWidth="1"/>
    <col min="14850" max="14851" width="14.54296875" style="2" bestFit="1" customWidth="1"/>
    <col min="14852" max="14853" width="14.36328125" style="2" bestFit="1" customWidth="1"/>
    <col min="14854" max="15098" width="9.08984375" style="2"/>
    <col min="15099" max="15099" width="5.08984375" style="2" customWidth="1"/>
    <col min="15100" max="15100" width="9.08984375" style="2"/>
    <col min="15101" max="15101" width="25.08984375" style="2" bestFit="1" customWidth="1"/>
    <col min="15102" max="15102" width="3.6328125" style="2" customWidth="1"/>
    <col min="15103" max="15103" width="15.54296875" style="2" customWidth="1"/>
    <col min="15104" max="15104" width="6.6328125" style="2" customWidth="1"/>
    <col min="15105" max="15105" width="19.36328125" style="2" customWidth="1"/>
    <col min="15106" max="15107" width="14.54296875" style="2" bestFit="1" customWidth="1"/>
    <col min="15108" max="15109" width="14.36328125" style="2" bestFit="1" customWidth="1"/>
    <col min="15110" max="15354" width="9.08984375" style="2"/>
    <col min="15355" max="15355" width="5.08984375" style="2" customWidth="1"/>
    <col min="15356" max="15356" width="9.08984375" style="2"/>
    <col min="15357" max="15357" width="25.08984375" style="2" bestFit="1" customWidth="1"/>
    <col min="15358" max="15358" width="3.6328125" style="2" customWidth="1"/>
    <col min="15359" max="15359" width="15.54296875" style="2" customWidth="1"/>
    <col min="15360" max="15360" width="6.6328125" style="2" customWidth="1"/>
    <col min="15361" max="15361" width="19.36328125" style="2" customWidth="1"/>
    <col min="15362" max="15363" width="14.54296875" style="2" bestFit="1" customWidth="1"/>
    <col min="15364" max="15365" width="14.36328125" style="2" bestFit="1" customWidth="1"/>
    <col min="15366" max="15610" width="9.08984375" style="2"/>
    <col min="15611" max="15611" width="5.08984375" style="2" customWidth="1"/>
    <col min="15612" max="15612" width="9.08984375" style="2"/>
    <col min="15613" max="15613" width="25.08984375" style="2" bestFit="1" customWidth="1"/>
    <col min="15614" max="15614" width="3.6328125" style="2" customWidth="1"/>
    <col min="15615" max="15615" width="15.54296875" style="2" customWidth="1"/>
    <col min="15616" max="15616" width="6.6328125" style="2" customWidth="1"/>
    <col min="15617" max="15617" width="19.36328125" style="2" customWidth="1"/>
    <col min="15618" max="15619" width="14.54296875" style="2" bestFit="1" customWidth="1"/>
    <col min="15620" max="15621" width="14.36328125" style="2" bestFit="1" customWidth="1"/>
    <col min="15622" max="15866" width="9.08984375" style="2"/>
    <col min="15867" max="15867" width="5.08984375" style="2" customWidth="1"/>
    <col min="15868" max="15868" width="9.08984375" style="2"/>
    <col min="15869" max="15869" width="25.08984375" style="2" bestFit="1" customWidth="1"/>
    <col min="15870" max="15870" width="3.6328125" style="2" customWidth="1"/>
    <col min="15871" max="15871" width="15.54296875" style="2" customWidth="1"/>
    <col min="15872" max="15872" width="6.6328125" style="2" customWidth="1"/>
    <col min="15873" max="15873" width="19.36328125" style="2" customWidth="1"/>
    <col min="15874" max="15875" width="14.54296875" style="2" bestFit="1" customWidth="1"/>
    <col min="15876" max="15877" width="14.36328125" style="2" bestFit="1" customWidth="1"/>
    <col min="15878" max="16122" width="9.08984375" style="2"/>
    <col min="16123" max="16123" width="5.08984375" style="2" customWidth="1"/>
    <col min="16124" max="16124" width="9.08984375" style="2"/>
    <col min="16125" max="16125" width="25.08984375" style="2" bestFit="1" customWidth="1"/>
    <col min="16126" max="16126" width="3.6328125" style="2" customWidth="1"/>
    <col min="16127" max="16127" width="15.54296875" style="2" customWidth="1"/>
    <col min="16128" max="16128" width="6.6328125" style="2" customWidth="1"/>
    <col min="16129" max="16129" width="19.36328125" style="2" customWidth="1"/>
    <col min="16130" max="16131" width="14.54296875" style="2" bestFit="1" customWidth="1"/>
    <col min="16132" max="16133" width="14.36328125" style="2" bestFit="1" customWidth="1"/>
    <col min="16134" max="16384" width="9.08984375" style="2"/>
  </cols>
  <sheetData>
    <row r="1" spans="1:7" x14ac:dyDescent="0.35">
      <c r="A1" s="1" t="s">
        <v>0</v>
      </c>
      <c r="D1" s="3" t="s">
        <v>55</v>
      </c>
      <c r="E1" s="3"/>
      <c r="F1" s="3"/>
    </row>
    <row r="2" spans="1:7" s="5" customFormat="1" x14ac:dyDescent="0.35">
      <c r="D2" s="5">
        <v>2021</v>
      </c>
      <c r="E2" s="5">
        <v>2020</v>
      </c>
      <c r="F2" s="5">
        <v>2020</v>
      </c>
      <c r="G2" s="5">
        <v>2019</v>
      </c>
    </row>
    <row r="3" spans="1:7" s="7" customFormat="1" ht="20" x14ac:dyDescent="0.8">
      <c r="D3" s="7" t="s">
        <v>1</v>
      </c>
      <c r="E3" s="7" t="s">
        <v>68</v>
      </c>
      <c r="F3" s="7" t="s">
        <v>1</v>
      </c>
      <c r="G3" s="7" t="s">
        <v>58</v>
      </c>
    </row>
    <row r="4" spans="1:7" s="15" customFormat="1" x14ac:dyDescent="0.35">
      <c r="A4" s="15" t="s">
        <v>65</v>
      </c>
      <c r="D4" s="15">
        <v>32350</v>
      </c>
      <c r="E4" s="15">
        <v>36000</v>
      </c>
      <c r="F4" s="15">
        <v>35050</v>
      </c>
      <c r="G4" s="15">
        <v>36561</v>
      </c>
    </row>
    <row r="5" spans="1:7" x14ac:dyDescent="0.35">
      <c r="F5" s="15"/>
    </row>
    <row r="6" spans="1:7" x14ac:dyDescent="0.35">
      <c r="B6" s="2" t="s">
        <v>66</v>
      </c>
      <c r="F6" s="15"/>
    </row>
    <row r="7" spans="1:7" x14ac:dyDescent="0.35">
      <c r="C7" s="2" t="s">
        <v>60</v>
      </c>
      <c r="D7" s="18">
        <v>25000</v>
      </c>
      <c r="E7" s="2">
        <v>36000</v>
      </c>
      <c r="F7" s="15">
        <v>35050</v>
      </c>
      <c r="G7" s="2">
        <v>36320.519999999997</v>
      </c>
    </row>
    <row r="8" spans="1:7" x14ac:dyDescent="0.35">
      <c r="C8" s="2" t="s">
        <v>61</v>
      </c>
      <c r="D8" s="2">
        <v>7500</v>
      </c>
      <c r="E8" s="2">
        <v>7500</v>
      </c>
      <c r="F8" s="15"/>
      <c r="G8" s="2">
        <v>10086.81</v>
      </c>
    </row>
    <row r="9" spans="1:7" x14ac:dyDescent="0.35">
      <c r="C9" s="2" t="s">
        <v>62</v>
      </c>
      <c r="D9" s="2">
        <v>1500</v>
      </c>
      <c r="E9" s="2">
        <v>1500</v>
      </c>
      <c r="F9" s="15"/>
      <c r="G9" s="2">
        <v>1680</v>
      </c>
    </row>
    <row r="10" spans="1:7" x14ac:dyDescent="0.35">
      <c r="C10" s="2" t="s">
        <v>63</v>
      </c>
      <c r="E10" s="2">
        <v>850</v>
      </c>
      <c r="F10" s="15"/>
      <c r="G10" s="2">
        <v>857.1</v>
      </c>
    </row>
    <row r="11" spans="1:7" ht="18.5" x14ac:dyDescent="0.65">
      <c r="C11" s="2" t="s">
        <v>64</v>
      </c>
      <c r="D11" s="6">
        <v>0</v>
      </c>
      <c r="E11" s="6">
        <v>2000</v>
      </c>
      <c r="F11" s="17">
        <v>0</v>
      </c>
      <c r="G11" s="6">
        <v>2032.39</v>
      </c>
    </row>
    <row r="12" spans="1:7" x14ac:dyDescent="0.35">
      <c r="B12" s="2" t="s">
        <v>67</v>
      </c>
      <c r="D12" s="2">
        <f t="shared" ref="D12:F12" si="0">SUM(D7:D11)</f>
        <v>34000</v>
      </c>
      <c r="E12" s="2">
        <f t="shared" si="0"/>
        <v>47850</v>
      </c>
      <c r="F12" s="2">
        <f t="shared" si="0"/>
        <v>35050</v>
      </c>
      <c r="G12" s="2">
        <f>SUM(G7:G11)</f>
        <v>50976.819999999992</v>
      </c>
    </row>
    <row r="13" spans="1:7" s="12" customFormat="1" ht="18.5" x14ac:dyDescent="0.65">
      <c r="A13" s="15" t="s">
        <v>72</v>
      </c>
      <c r="D13" s="12">
        <f>D12-D4</f>
        <v>1650</v>
      </c>
      <c r="E13" s="12">
        <f t="shared" ref="E13:G13" si="1">E12-E4</f>
        <v>11850</v>
      </c>
      <c r="F13" s="12">
        <f t="shared" si="1"/>
        <v>0</v>
      </c>
      <c r="G13" s="12">
        <f t="shared" si="1"/>
        <v>14415.819999999992</v>
      </c>
    </row>
    <row r="14" spans="1:7" s="12" customFormat="1" ht="18.5" x14ac:dyDescent="0.65">
      <c r="A14" s="15"/>
    </row>
    <row r="15" spans="1:7" x14ac:dyDescent="0.35">
      <c r="A15" s="2" t="s">
        <v>69</v>
      </c>
    </row>
    <row r="16" spans="1:7" x14ac:dyDescent="0.35">
      <c r="B16" s="2" t="s">
        <v>74</v>
      </c>
      <c r="D16" s="2">
        <v>35450</v>
      </c>
      <c r="E16" s="2">
        <v>31700</v>
      </c>
      <c r="F16" s="2">
        <v>31700</v>
      </c>
      <c r="G16" s="2">
        <v>26801</v>
      </c>
    </row>
    <row r="17" spans="1:7" x14ac:dyDescent="0.35">
      <c r="B17" s="2" t="s">
        <v>59</v>
      </c>
      <c r="D17" s="2">
        <v>100155</v>
      </c>
      <c r="E17" s="2">
        <f>F17+25000+43000</f>
        <v>150150</v>
      </c>
      <c r="F17" s="2">
        <f>46900+35250</f>
        <v>82150</v>
      </c>
      <c r="G17" s="2">
        <v>65886</v>
      </c>
    </row>
    <row r="18" spans="1:7" x14ac:dyDescent="0.35">
      <c r="B18" s="2" t="s">
        <v>71</v>
      </c>
      <c r="D18" s="2">
        <v>25000</v>
      </c>
      <c r="E18" s="2">
        <v>25000</v>
      </c>
      <c r="F18" s="2">
        <v>25000</v>
      </c>
      <c r="G18" s="2">
        <v>25000</v>
      </c>
    </row>
    <row r="19" spans="1:7" ht="18.5" x14ac:dyDescent="0.65">
      <c r="B19" s="2" t="s">
        <v>50</v>
      </c>
      <c r="D19" s="6">
        <v>19395</v>
      </c>
      <c r="E19" s="6">
        <v>19395</v>
      </c>
      <c r="F19" s="6">
        <v>19395</v>
      </c>
      <c r="G19" s="6">
        <f>19395</f>
        <v>19395</v>
      </c>
    </row>
    <row r="20" spans="1:7" x14ac:dyDescent="0.35">
      <c r="A20" s="2" t="s">
        <v>69</v>
      </c>
      <c r="D20" s="15">
        <f t="shared" ref="D20:E20" si="2">SUM(D15:D19)</f>
        <v>180000</v>
      </c>
      <c r="E20" s="15">
        <f t="shared" si="2"/>
        <v>226245</v>
      </c>
      <c r="F20" s="15">
        <f>SUM(F15:F19)</f>
        <v>158245</v>
      </c>
      <c r="G20" s="15">
        <f>SUM(G15:G19)</f>
        <v>137082</v>
      </c>
    </row>
    <row r="21" spans="1:7" x14ac:dyDescent="0.35">
      <c r="D21" s="15"/>
      <c r="E21" s="15"/>
      <c r="F21" s="15"/>
      <c r="G21" s="15"/>
    </row>
    <row r="22" spans="1:7" ht="18.5" x14ac:dyDescent="0.65">
      <c r="B22" s="2" t="s">
        <v>66</v>
      </c>
      <c r="F22" s="12"/>
      <c r="G22" s="12"/>
    </row>
    <row r="23" spans="1:7" x14ac:dyDescent="0.35">
      <c r="C23" s="2" t="s">
        <v>60</v>
      </c>
      <c r="D23" s="18">
        <v>160000</v>
      </c>
      <c r="E23" s="2">
        <v>158245</v>
      </c>
      <c r="F23" s="2">
        <v>158245</v>
      </c>
      <c r="G23" s="2">
        <v>155097</v>
      </c>
    </row>
    <row r="24" spans="1:7" x14ac:dyDescent="0.35">
      <c r="C24" s="2" t="s">
        <v>61</v>
      </c>
      <c r="D24" s="2">
        <v>25000</v>
      </c>
      <c r="E24" s="2">
        <v>25000</v>
      </c>
      <c r="G24" s="2">
        <f>48263-12000</f>
        <v>36263</v>
      </c>
    </row>
    <row r="25" spans="1:7" x14ac:dyDescent="0.35">
      <c r="C25" s="2" t="s">
        <v>70</v>
      </c>
      <c r="D25" s="2">
        <v>8000</v>
      </c>
      <c r="E25" s="2">
        <v>8000</v>
      </c>
      <c r="G25" s="2">
        <v>10725</v>
      </c>
    </row>
    <row r="26" spans="1:7" ht="18.5" x14ac:dyDescent="0.65">
      <c r="C26" s="2" t="s">
        <v>64</v>
      </c>
      <c r="D26" s="6">
        <v>0</v>
      </c>
      <c r="E26" s="6">
        <v>100</v>
      </c>
      <c r="F26" s="6">
        <v>0</v>
      </c>
      <c r="G26" s="6">
        <v>98</v>
      </c>
    </row>
    <row r="27" spans="1:7" ht="18.5" x14ac:dyDescent="0.65">
      <c r="B27" s="2" t="s">
        <v>67</v>
      </c>
      <c r="D27" s="2">
        <f>SUM(D23:D26)</f>
        <v>193000</v>
      </c>
      <c r="E27" s="2">
        <f t="shared" ref="E27:F27" si="3">SUM(E23:E26)</f>
        <v>191345</v>
      </c>
      <c r="F27" s="2">
        <f t="shared" si="3"/>
        <v>158245</v>
      </c>
      <c r="G27" s="6">
        <f>SUM(G23:G26)</f>
        <v>202183</v>
      </c>
    </row>
    <row r="28" spans="1:7" ht="18.5" x14ac:dyDescent="0.65">
      <c r="A28" s="2" t="s">
        <v>73</v>
      </c>
      <c r="D28" s="12">
        <f>D27-D20</f>
        <v>13000</v>
      </c>
      <c r="E28" s="12">
        <f t="shared" ref="E28:G28" si="4">E27-E20</f>
        <v>-34900</v>
      </c>
      <c r="F28" s="12">
        <f t="shared" si="4"/>
        <v>0</v>
      </c>
      <c r="G28" s="12">
        <f t="shared" si="4"/>
        <v>65101</v>
      </c>
    </row>
    <row r="29" spans="1:7" ht="18.5" x14ac:dyDescent="0.65">
      <c r="F29" s="12"/>
      <c r="G29" s="12"/>
    </row>
    <row r="30" spans="1:7" s="11" customFormat="1" x14ac:dyDescent="0.35">
      <c r="A30" s="11" t="s">
        <v>60</v>
      </c>
      <c r="F30" s="16"/>
      <c r="G30" s="16"/>
    </row>
    <row r="31" spans="1:7" s="11" customFormat="1" x14ac:dyDescent="0.35">
      <c r="C31" s="11" t="s">
        <v>75</v>
      </c>
      <c r="D31" s="11">
        <f>D7</f>
        <v>25000</v>
      </c>
      <c r="F31" s="11">
        <v>35050</v>
      </c>
      <c r="G31" s="11">
        <v>38500</v>
      </c>
    </row>
    <row r="32" spans="1:7" s="11" customFormat="1" x14ac:dyDescent="0.35">
      <c r="C32" s="11" t="s">
        <v>76</v>
      </c>
      <c r="D32" s="11">
        <f>D23</f>
        <v>160000</v>
      </c>
      <c r="F32" s="11">
        <v>158245</v>
      </c>
      <c r="G32" s="11">
        <v>153695</v>
      </c>
    </row>
  </sheetData>
  <printOptions horizontalCentered="1" verticalCentered="1" gridLines="1"/>
  <pageMargins left="0.25" right="0.25" top="0.5" bottom="0.75" header="0.3" footer="0.3"/>
  <pageSetup fitToHeight="0" orientation="landscape" r:id="rId1"/>
  <headerFooter>
    <oddFooter>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98"/>
  <sheetViews>
    <sheetView zoomScale="80" zoomScaleNormal="80" workbookViewId="0">
      <pane ySplit="3" topLeftCell="A83" activePane="bottomLeft" state="frozen"/>
      <selection pane="bottomLeft" activeCell="F95" sqref="F95"/>
    </sheetView>
  </sheetViews>
  <sheetFormatPr defaultRowHeight="15.5" x14ac:dyDescent="0.35"/>
  <cols>
    <col min="1" max="1" width="5.08984375" style="2" customWidth="1"/>
    <col min="2" max="2" width="6.453125" style="2" customWidth="1"/>
    <col min="3" max="3" width="31.6328125" style="2" customWidth="1"/>
    <col min="4" max="4" width="17" style="2" customWidth="1"/>
    <col min="5" max="5" width="9.08984375" style="2"/>
    <col min="6" max="6" width="9.6328125" style="2" bestFit="1" customWidth="1"/>
    <col min="7" max="248" width="9.08984375" style="2"/>
    <col min="249" max="249" width="5.08984375" style="2" customWidth="1"/>
    <col min="250" max="250" width="9.08984375" style="2"/>
    <col min="251" max="251" width="25.08984375" style="2" bestFit="1" customWidth="1"/>
    <col min="252" max="252" width="3.6328125" style="2" customWidth="1"/>
    <col min="253" max="253" width="15.54296875" style="2" customWidth="1"/>
    <col min="254" max="254" width="6.6328125" style="2" customWidth="1"/>
    <col min="255" max="255" width="19.36328125" style="2" customWidth="1"/>
    <col min="256" max="257" width="14.54296875" style="2" bestFit="1" customWidth="1"/>
    <col min="258" max="259" width="14.36328125" style="2" bestFit="1" customWidth="1"/>
    <col min="260" max="504" width="9.08984375" style="2"/>
    <col min="505" max="505" width="5.08984375" style="2" customWidth="1"/>
    <col min="506" max="506" width="9.08984375" style="2"/>
    <col min="507" max="507" width="25.08984375" style="2" bestFit="1" customWidth="1"/>
    <col min="508" max="508" width="3.6328125" style="2" customWidth="1"/>
    <col min="509" max="509" width="15.54296875" style="2" customWidth="1"/>
    <col min="510" max="510" width="6.6328125" style="2" customWidth="1"/>
    <col min="511" max="511" width="19.36328125" style="2" customWidth="1"/>
    <col min="512" max="513" width="14.54296875" style="2" bestFit="1" customWidth="1"/>
    <col min="514" max="515" width="14.36328125" style="2" bestFit="1" customWidth="1"/>
    <col min="516" max="760" width="9.08984375" style="2"/>
    <col min="761" max="761" width="5.08984375" style="2" customWidth="1"/>
    <col min="762" max="762" width="9.08984375" style="2"/>
    <col min="763" max="763" width="25.08984375" style="2" bestFit="1" customWidth="1"/>
    <col min="764" max="764" width="3.6328125" style="2" customWidth="1"/>
    <col min="765" max="765" width="15.54296875" style="2" customWidth="1"/>
    <col min="766" max="766" width="6.6328125" style="2" customWidth="1"/>
    <col min="767" max="767" width="19.36328125" style="2" customWidth="1"/>
    <col min="768" max="769" width="14.54296875" style="2" bestFit="1" customWidth="1"/>
    <col min="770" max="771" width="14.36328125" style="2" bestFit="1" customWidth="1"/>
    <col min="772" max="1016" width="9.08984375" style="2"/>
    <col min="1017" max="1017" width="5.08984375" style="2" customWidth="1"/>
    <col min="1018" max="1018" width="9.08984375" style="2"/>
    <col min="1019" max="1019" width="25.08984375" style="2" bestFit="1" customWidth="1"/>
    <col min="1020" max="1020" width="3.6328125" style="2" customWidth="1"/>
    <col min="1021" max="1021" width="15.54296875" style="2" customWidth="1"/>
    <col min="1022" max="1022" width="6.6328125" style="2" customWidth="1"/>
    <col min="1023" max="1023" width="19.36328125" style="2" customWidth="1"/>
    <col min="1024" max="1025" width="14.54296875" style="2" bestFit="1" customWidth="1"/>
    <col min="1026" max="1027" width="14.36328125" style="2" bestFit="1" customWidth="1"/>
    <col min="1028" max="1272" width="9.08984375" style="2"/>
    <col min="1273" max="1273" width="5.08984375" style="2" customWidth="1"/>
    <col min="1274" max="1274" width="9.08984375" style="2"/>
    <col min="1275" max="1275" width="25.08984375" style="2" bestFit="1" customWidth="1"/>
    <col min="1276" max="1276" width="3.6328125" style="2" customWidth="1"/>
    <col min="1277" max="1277" width="15.54296875" style="2" customWidth="1"/>
    <col min="1278" max="1278" width="6.6328125" style="2" customWidth="1"/>
    <col min="1279" max="1279" width="19.36328125" style="2" customWidth="1"/>
    <col min="1280" max="1281" width="14.54296875" style="2" bestFit="1" customWidth="1"/>
    <col min="1282" max="1283" width="14.36328125" style="2" bestFit="1" customWidth="1"/>
    <col min="1284" max="1528" width="9.08984375" style="2"/>
    <col min="1529" max="1529" width="5.08984375" style="2" customWidth="1"/>
    <col min="1530" max="1530" width="9.08984375" style="2"/>
    <col min="1531" max="1531" width="25.08984375" style="2" bestFit="1" customWidth="1"/>
    <col min="1532" max="1532" width="3.6328125" style="2" customWidth="1"/>
    <col min="1533" max="1533" width="15.54296875" style="2" customWidth="1"/>
    <col min="1534" max="1534" width="6.6328125" style="2" customWidth="1"/>
    <col min="1535" max="1535" width="19.36328125" style="2" customWidth="1"/>
    <col min="1536" max="1537" width="14.54296875" style="2" bestFit="1" customWidth="1"/>
    <col min="1538" max="1539" width="14.36328125" style="2" bestFit="1" customWidth="1"/>
    <col min="1540" max="1784" width="9.08984375" style="2"/>
    <col min="1785" max="1785" width="5.08984375" style="2" customWidth="1"/>
    <col min="1786" max="1786" width="9.08984375" style="2"/>
    <col min="1787" max="1787" width="25.08984375" style="2" bestFit="1" customWidth="1"/>
    <col min="1788" max="1788" width="3.6328125" style="2" customWidth="1"/>
    <col min="1789" max="1789" width="15.54296875" style="2" customWidth="1"/>
    <col min="1790" max="1790" width="6.6328125" style="2" customWidth="1"/>
    <col min="1791" max="1791" width="19.36328125" style="2" customWidth="1"/>
    <col min="1792" max="1793" width="14.54296875" style="2" bestFit="1" customWidth="1"/>
    <col min="1794" max="1795" width="14.36328125" style="2" bestFit="1" customWidth="1"/>
    <col min="1796" max="2040" width="9.08984375" style="2"/>
    <col min="2041" max="2041" width="5.08984375" style="2" customWidth="1"/>
    <col min="2042" max="2042" width="9.08984375" style="2"/>
    <col min="2043" max="2043" width="25.08984375" style="2" bestFit="1" customWidth="1"/>
    <col min="2044" max="2044" width="3.6328125" style="2" customWidth="1"/>
    <col min="2045" max="2045" width="15.54296875" style="2" customWidth="1"/>
    <col min="2046" max="2046" width="6.6328125" style="2" customWidth="1"/>
    <col min="2047" max="2047" width="19.36328125" style="2" customWidth="1"/>
    <col min="2048" max="2049" width="14.54296875" style="2" bestFit="1" customWidth="1"/>
    <col min="2050" max="2051" width="14.36328125" style="2" bestFit="1" customWidth="1"/>
    <col min="2052" max="2296" width="9.08984375" style="2"/>
    <col min="2297" max="2297" width="5.08984375" style="2" customWidth="1"/>
    <col min="2298" max="2298" width="9.08984375" style="2"/>
    <col min="2299" max="2299" width="25.08984375" style="2" bestFit="1" customWidth="1"/>
    <col min="2300" max="2300" width="3.6328125" style="2" customWidth="1"/>
    <col min="2301" max="2301" width="15.54296875" style="2" customWidth="1"/>
    <col min="2302" max="2302" width="6.6328125" style="2" customWidth="1"/>
    <col min="2303" max="2303" width="19.36328125" style="2" customWidth="1"/>
    <col min="2304" max="2305" width="14.54296875" style="2" bestFit="1" customWidth="1"/>
    <col min="2306" max="2307" width="14.36328125" style="2" bestFit="1" customWidth="1"/>
    <col min="2308" max="2552" width="9.08984375" style="2"/>
    <col min="2553" max="2553" width="5.08984375" style="2" customWidth="1"/>
    <col min="2554" max="2554" width="9.08984375" style="2"/>
    <col min="2555" max="2555" width="25.08984375" style="2" bestFit="1" customWidth="1"/>
    <col min="2556" max="2556" width="3.6328125" style="2" customWidth="1"/>
    <col min="2557" max="2557" width="15.54296875" style="2" customWidth="1"/>
    <col min="2558" max="2558" width="6.6328125" style="2" customWidth="1"/>
    <col min="2559" max="2559" width="19.36328125" style="2" customWidth="1"/>
    <col min="2560" max="2561" width="14.54296875" style="2" bestFit="1" customWidth="1"/>
    <col min="2562" max="2563" width="14.36328125" style="2" bestFit="1" customWidth="1"/>
    <col min="2564" max="2808" width="9.08984375" style="2"/>
    <col min="2809" max="2809" width="5.08984375" style="2" customWidth="1"/>
    <col min="2810" max="2810" width="9.08984375" style="2"/>
    <col min="2811" max="2811" width="25.08984375" style="2" bestFit="1" customWidth="1"/>
    <col min="2812" max="2812" width="3.6328125" style="2" customWidth="1"/>
    <col min="2813" max="2813" width="15.54296875" style="2" customWidth="1"/>
    <col min="2814" max="2814" width="6.6328125" style="2" customWidth="1"/>
    <col min="2815" max="2815" width="19.36328125" style="2" customWidth="1"/>
    <col min="2816" max="2817" width="14.54296875" style="2" bestFit="1" customWidth="1"/>
    <col min="2818" max="2819" width="14.36328125" style="2" bestFit="1" customWidth="1"/>
    <col min="2820" max="3064" width="9.08984375" style="2"/>
    <col min="3065" max="3065" width="5.08984375" style="2" customWidth="1"/>
    <col min="3066" max="3066" width="9.08984375" style="2"/>
    <col min="3067" max="3067" width="25.08984375" style="2" bestFit="1" customWidth="1"/>
    <col min="3068" max="3068" width="3.6328125" style="2" customWidth="1"/>
    <col min="3069" max="3069" width="15.54296875" style="2" customWidth="1"/>
    <col min="3070" max="3070" width="6.6328125" style="2" customWidth="1"/>
    <col min="3071" max="3071" width="19.36328125" style="2" customWidth="1"/>
    <col min="3072" max="3073" width="14.54296875" style="2" bestFit="1" customWidth="1"/>
    <col min="3074" max="3075" width="14.36328125" style="2" bestFit="1" customWidth="1"/>
    <col min="3076" max="3320" width="9.08984375" style="2"/>
    <col min="3321" max="3321" width="5.08984375" style="2" customWidth="1"/>
    <col min="3322" max="3322" width="9.08984375" style="2"/>
    <col min="3323" max="3323" width="25.08984375" style="2" bestFit="1" customWidth="1"/>
    <col min="3324" max="3324" width="3.6328125" style="2" customWidth="1"/>
    <col min="3325" max="3325" width="15.54296875" style="2" customWidth="1"/>
    <col min="3326" max="3326" width="6.6328125" style="2" customWidth="1"/>
    <col min="3327" max="3327" width="19.36328125" style="2" customWidth="1"/>
    <col min="3328" max="3329" width="14.54296875" style="2" bestFit="1" customWidth="1"/>
    <col min="3330" max="3331" width="14.36328125" style="2" bestFit="1" customWidth="1"/>
    <col min="3332" max="3576" width="9.08984375" style="2"/>
    <col min="3577" max="3577" width="5.08984375" style="2" customWidth="1"/>
    <col min="3578" max="3578" width="9.08984375" style="2"/>
    <col min="3579" max="3579" width="25.08984375" style="2" bestFit="1" customWidth="1"/>
    <col min="3580" max="3580" width="3.6328125" style="2" customWidth="1"/>
    <col min="3581" max="3581" width="15.54296875" style="2" customWidth="1"/>
    <col min="3582" max="3582" width="6.6328125" style="2" customWidth="1"/>
    <col min="3583" max="3583" width="19.36328125" style="2" customWidth="1"/>
    <col min="3584" max="3585" width="14.54296875" style="2" bestFit="1" customWidth="1"/>
    <col min="3586" max="3587" width="14.36328125" style="2" bestFit="1" customWidth="1"/>
    <col min="3588" max="3832" width="9.08984375" style="2"/>
    <col min="3833" max="3833" width="5.08984375" style="2" customWidth="1"/>
    <col min="3834" max="3834" width="9.08984375" style="2"/>
    <col min="3835" max="3835" width="25.08984375" style="2" bestFit="1" customWidth="1"/>
    <col min="3836" max="3836" width="3.6328125" style="2" customWidth="1"/>
    <col min="3837" max="3837" width="15.54296875" style="2" customWidth="1"/>
    <col min="3838" max="3838" width="6.6328125" style="2" customWidth="1"/>
    <col min="3839" max="3839" width="19.36328125" style="2" customWidth="1"/>
    <col min="3840" max="3841" width="14.54296875" style="2" bestFit="1" customWidth="1"/>
    <col min="3842" max="3843" width="14.36328125" style="2" bestFit="1" customWidth="1"/>
    <col min="3844" max="4088" width="9.08984375" style="2"/>
    <col min="4089" max="4089" width="5.08984375" style="2" customWidth="1"/>
    <col min="4090" max="4090" width="9.08984375" style="2"/>
    <col min="4091" max="4091" width="25.08984375" style="2" bestFit="1" customWidth="1"/>
    <col min="4092" max="4092" width="3.6328125" style="2" customWidth="1"/>
    <col min="4093" max="4093" width="15.54296875" style="2" customWidth="1"/>
    <col min="4094" max="4094" width="6.6328125" style="2" customWidth="1"/>
    <col min="4095" max="4095" width="19.36328125" style="2" customWidth="1"/>
    <col min="4096" max="4097" width="14.54296875" style="2" bestFit="1" customWidth="1"/>
    <col min="4098" max="4099" width="14.36328125" style="2" bestFit="1" customWidth="1"/>
    <col min="4100" max="4344" width="9.08984375" style="2"/>
    <col min="4345" max="4345" width="5.08984375" style="2" customWidth="1"/>
    <col min="4346" max="4346" width="9.08984375" style="2"/>
    <col min="4347" max="4347" width="25.08984375" style="2" bestFit="1" customWidth="1"/>
    <col min="4348" max="4348" width="3.6328125" style="2" customWidth="1"/>
    <col min="4349" max="4349" width="15.54296875" style="2" customWidth="1"/>
    <col min="4350" max="4350" width="6.6328125" style="2" customWidth="1"/>
    <col min="4351" max="4351" width="19.36328125" style="2" customWidth="1"/>
    <col min="4352" max="4353" width="14.54296875" style="2" bestFit="1" customWidth="1"/>
    <col min="4354" max="4355" width="14.36328125" style="2" bestFit="1" customWidth="1"/>
    <col min="4356" max="4600" width="9.08984375" style="2"/>
    <col min="4601" max="4601" width="5.08984375" style="2" customWidth="1"/>
    <col min="4602" max="4602" width="9.08984375" style="2"/>
    <col min="4603" max="4603" width="25.08984375" style="2" bestFit="1" customWidth="1"/>
    <col min="4604" max="4604" width="3.6328125" style="2" customWidth="1"/>
    <col min="4605" max="4605" width="15.54296875" style="2" customWidth="1"/>
    <col min="4606" max="4606" width="6.6328125" style="2" customWidth="1"/>
    <col min="4607" max="4607" width="19.36328125" style="2" customWidth="1"/>
    <col min="4608" max="4609" width="14.54296875" style="2" bestFit="1" customWidth="1"/>
    <col min="4610" max="4611" width="14.36328125" style="2" bestFit="1" customWidth="1"/>
    <col min="4612" max="4856" width="9.08984375" style="2"/>
    <col min="4857" max="4857" width="5.08984375" style="2" customWidth="1"/>
    <col min="4858" max="4858" width="9.08984375" style="2"/>
    <col min="4859" max="4859" width="25.08984375" style="2" bestFit="1" customWidth="1"/>
    <col min="4860" max="4860" width="3.6328125" style="2" customWidth="1"/>
    <col min="4861" max="4861" width="15.54296875" style="2" customWidth="1"/>
    <col min="4862" max="4862" width="6.6328125" style="2" customWidth="1"/>
    <col min="4863" max="4863" width="19.36328125" style="2" customWidth="1"/>
    <col min="4864" max="4865" width="14.54296875" style="2" bestFit="1" customWidth="1"/>
    <col min="4866" max="4867" width="14.36328125" style="2" bestFit="1" customWidth="1"/>
    <col min="4868" max="5112" width="9.08984375" style="2"/>
    <col min="5113" max="5113" width="5.08984375" style="2" customWidth="1"/>
    <col min="5114" max="5114" width="9.08984375" style="2"/>
    <col min="5115" max="5115" width="25.08984375" style="2" bestFit="1" customWidth="1"/>
    <col min="5116" max="5116" width="3.6328125" style="2" customWidth="1"/>
    <col min="5117" max="5117" width="15.54296875" style="2" customWidth="1"/>
    <col min="5118" max="5118" width="6.6328125" style="2" customWidth="1"/>
    <col min="5119" max="5119" width="19.36328125" style="2" customWidth="1"/>
    <col min="5120" max="5121" width="14.54296875" style="2" bestFit="1" customWidth="1"/>
    <col min="5122" max="5123" width="14.36328125" style="2" bestFit="1" customWidth="1"/>
    <col min="5124" max="5368" width="9.08984375" style="2"/>
    <col min="5369" max="5369" width="5.08984375" style="2" customWidth="1"/>
    <col min="5370" max="5370" width="9.08984375" style="2"/>
    <col min="5371" max="5371" width="25.08984375" style="2" bestFit="1" customWidth="1"/>
    <col min="5372" max="5372" width="3.6328125" style="2" customWidth="1"/>
    <col min="5373" max="5373" width="15.54296875" style="2" customWidth="1"/>
    <col min="5374" max="5374" width="6.6328125" style="2" customWidth="1"/>
    <col min="5375" max="5375" width="19.36328125" style="2" customWidth="1"/>
    <col min="5376" max="5377" width="14.54296875" style="2" bestFit="1" customWidth="1"/>
    <col min="5378" max="5379" width="14.36328125" style="2" bestFit="1" customWidth="1"/>
    <col min="5380" max="5624" width="9.08984375" style="2"/>
    <col min="5625" max="5625" width="5.08984375" style="2" customWidth="1"/>
    <col min="5626" max="5626" width="9.08984375" style="2"/>
    <col min="5627" max="5627" width="25.08984375" style="2" bestFit="1" customWidth="1"/>
    <col min="5628" max="5628" width="3.6328125" style="2" customWidth="1"/>
    <col min="5629" max="5629" width="15.54296875" style="2" customWidth="1"/>
    <col min="5630" max="5630" width="6.6328125" style="2" customWidth="1"/>
    <col min="5631" max="5631" width="19.36328125" style="2" customWidth="1"/>
    <col min="5632" max="5633" width="14.54296875" style="2" bestFit="1" customWidth="1"/>
    <col min="5634" max="5635" width="14.36328125" style="2" bestFit="1" customWidth="1"/>
    <col min="5636" max="5880" width="9.08984375" style="2"/>
    <col min="5881" max="5881" width="5.08984375" style="2" customWidth="1"/>
    <col min="5882" max="5882" width="9.08984375" style="2"/>
    <col min="5883" max="5883" width="25.08984375" style="2" bestFit="1" customWidth="1"/>
    <col min="5884" max="5884" width="3.6328125" style="2" customWidth="1"/>
    <col min="5885" max="5885" width="15.54296875" style="2" customWidth="1"/>
    <col min="5886" max="5886" width="6.6328125" style="2" customWidth="1"/>
    <col min="5887" max="5887" width="19.36328125" style="2" customWidth="1"/>
    <col min="5888" max="5889" width="14.54296875" style="2" bestFit="1" customWidth="1"/>
    <col min="5890" max="5891" width="14.36328125" style="2" bestFit="1" customWidth="1"/>
    <col min="5892" max="6136" width="9.08984375" style="2"/>
    <col min="6137" max="6137" width="5.08984375" style="2" customWidth="1"/>
    <col min="6138" max="6138" width="9.08984375" style="2"/>
    <col min="6139" max="6139" width="25.08984375" style="2" bestFit="1" customWidth="1"/>
    <col min="6140" max="6140" width="3.6328125" style="2" customWidth="1"/>
    <col min="6141" max="6141" width="15.54296875" style="2" customWidth="1"/>
    <col min="6142" max="6142" width="6.6328125" style="2" customWidth="1"/>
    <col min="6143" max="6143" width="19.36328125" style="2" customWidth="1"/>
    <col min="6144" max="6145" width="14.54296875" style="2" bestFit="1" customWidth="1"/>
    <col min="6146" max="6147" width="14.36328125" style="2" bestFit="1" customWidth="1"/>
    <col min="6148" max="6392" width="9.08984375" style="2"/>
    <col min="6393" max="6393" width="5.08984375" style="2" customWidth="1"/>
    <col min="6394" max="6394" width="9.08984375" style="2"/>
    <col min="6395" max="6395" width="25.08984375" style="2" bestFit="1" customWidth="1"/>
    <col min="6396" max="6396" width="3.6328125" style="2" customWidth="1"/>
    <col min="6397" max="6397" width="15.54296875" style="2" customWidth="1"/>
    <col min="6398" max="6398" width="6.6328125" style="2" customWidth="1"/>
    <col min="6399" max="6399" width="19.36328125" style="2" customWidth="1"/>
    <col min="6400" max="6401" width="14.54296875" style="2" bestFit="1" customWidth="1"/>
    <col min="6402" max="6403" width="14.36328125" style="2" bestFit="1" customWidth="1"/>
    <col min="6404" max="6648" width="9.08984375" style="2"/>
    <col min="6649" max="6649" width="5.08984375" style="2" customWidth="1"/>
    <col min="6650" max="6650" width="9.08984375" style="2"/>
    <col min="6651" max="6651" width="25.08984375" style="2" bestFit="1" customWidth="1"/>
    <col min="6652" max="6652" width="3.6328125" style="2" customWidth="1"/>
    <col min="6653" max="6653" width="15.54296875" style="2" customWidth="1"/>
    <col min="6654" max="6654" width="6.6328125" style="2" customWidth="1"/>
    <col min="6655" max="6655" width="19.36328125" style="2" customWidth="1"/>
    <col min="6656" max="6657" width="14.54296875" style="2" bestFit="1" customWidth="1"/>
    <col min="6658" max="6659" width="14.36328125" style="2" bestFit="1" customWidth="1"/>
    <col min="6660" max="6904" width="9.08984375" style="2"/>
    <col min="6905" max="6905" width="5.08984375" style="2" customWidth="1"/>
    <col min="6906" max="6906" width="9.08984375" style="2"/>
    <col min="6907" max="6907" width="25.08984375" style="2" bestFit="1" customWidth="1"/>
    <col min="6908" max="6908" width="3.6328125" style="2" customWidth="1"/>
    <col min="6909" max="6909" width="15.54296875" style="2" customWidth="1"/>
    <col min="6910" max="6910" width="6.6328125" style="2" customWidth="1"/>
    <col min="6911" max="6911" width="19.36328125" style="2" customWidth="1"/>
    <col min="6912" max="6913" width="14.54296875" style="2" bestFit="1" customWidth="1"/>
    <col min="6914" max="6915" width="14.36328125" style="2" bestFit="1" customWidth="1"/>
    <col min="6916" max="7160" width="9.08984375" style="2"/>
    <col min="7161" max="7161" width="5.08984375" style="2" customWidth="1"/>
    <col min="7162" max="7162" width="9.08984375" style="2"/>
    <col min="7163" max="7163" width="25.08984375" style="2" bestFit="1" customWidth="1"/>
    <col min="7164" max="7164" width="3.6328125" style="2" customWidth="1"/>
    <col min="7165" max="7165" width="15.54296875" style="2" customWidth="1"/>
    <col min="7166" max="7166" width="6.6328125" style="2" customWidth="1"/>
    <col min="7167" max="7167" width="19.36328125" style="2" customWidth="1"/>
    <col min="7168" max="7169" width="14.54296875" style="2" bestFit="1" customWidth="1"/>
    <col min="7170" max="7171" width="14.36328125" style="2" bestFit="1" customWidth="1"/>
    <col min="7172" max="7416" width="9.08984375" style="2"/>
    <col min="7417" max="7417" width="5.08984375" style="2" customWidth="1"/>
    <col min="7418" max="7418" width="9.08984375" style="2"/>
    <col min="7419" max="7419" width="25.08984375" style="2" bestFit="1" customWidth="1"/>
    <col min="7420" max="7420" width="3.6328125" style="2" customWidth="1"/>
    <col min="7421" max="7421" width="15.54296875" style="2" customWidth="1"/>
    <col min="7422" max="7422" width="6.6328125" style="2" customWidth="1"/>
    <col min="7423" max="7423" width="19.36328125" style="2" customWidth="1"/>
    <col min="7424" max="7425" width="14.54296875" style="2" bestFit="1" customWidth="1"/>
    <col min="7426" max="7427" width="14.36328125" style="2" bestFit="1" customWidth="1"/>
    <col min="7428" max="7672" width="9.08984375" style="2"/>
    <col min="7673" max="7673" width="5.08984375" style="2" customWidth="1"/>
    <col min="7674" max="7674" width="9.08984375" style="2"/>
    <col min="7675" max="7675" width="25.08984375" style="2" bestFit="1" customWidth="1"/>
    <col min="7676" max="7676" width="3.6328125" style="2" customWidth="1"/>
    <col min="7677" max="7677" width="15.54296875" style="2" customWidth="1"/>
    <col min="7678" max="7678" width="6.6328125" style="2" customWidth="1"/>
    <col min="7679" max="7679" width="19.36328125" style="2" customWidth="1"/>
    <col min="7680" max="7681" width="14.54296875" style="2" bestFit="1" customWidth="1"/>
    <col min="7682" max="7683" width="14.36328125" style="2" bestFit="1" customWidth="1"/>
    <col min="7684" max="7928" width="9.08984375" style="2"/>
    <col min="7929" max="7929" width="5.08984375" style="2" customWidth="1"/>
    <col min="7930" max="7930" width="9.08984375" style="2"/>
    <col min="7931" max="7931" width="25.08984375" style="2" bestFit="1" customWidth="1"/>
    <col min="7932" max="7932" width="3.6328125" style="2" customWidth="1"/>
    <col min="7933" max="7933" width="15.54296875" style="2" customWidth="1"/>
    <col min="7934" max="7934" width="6.6328125" style="2" customWidth="1"/>
    <col min="7935" max="7935" width="19.36328125" style="2" customWidth="1"/>
    <col min="7936" max="7937" width="14.54296875" style="2" bestFit="1" customWidth="1"/>
    <col min="7938" max="7939" width="14.36328125" style="2" bestFit="1" customWidth="1"/>
    <col min="7940" max="8184" width="9.08984375" style="2"/>
    <col min="8185" max="8185" width="5.08984375" style="2" customWidth="1"/>
    <col min="8186" max="8186" width="9.08984375" style="2"/>
    <col min="8187" max="8187" width="25.08984375" style="2" bestFit="1" customWidth="1"/>
    <col min="8188" max="8188" width="3.6328125" style="2" customWidth="1"/>
    <col min="8189" max="8189" width="15.54296875" style="2" customWidth="1"/>
    <col min="8190" max="8190" width="6.6328125" style="2" customWidth="1"/>
    <col min="8191" max="8191" width="19.36328125" style="2" customWidth="1"/>
    <col min="8192" max="8193" width="14.54296875" style="2" bestFit="1" customWidth="1"/>
    <col min="8194" max="8195" width="14.36328125" style="2" bestFit="1" customWidth="1"/>
    <col min="8196" max="8440" width="9.08984375" style="2"/>
    <col min="8441" max="8441" width="5.08984375" style="2" customWidth="1"/>
    <col min="8442" max="8442" width="9.08984375" style="2"/>
    <col min="8443" max="8443" width="25.08984375" style="2" bestFit="1" customWidth="1"/>
    <col min="8444" max="8444" width="3.6328125" style="2" customWidth="1"/>
    <col min="8445" max="8445" width="15.54296875" style="2" customWidth="1"/>
    <col min="8446" max="8446" width="6.6328125" style="2" customWidth="1"/>
    <col min="8447" max="8447" width="19.36328125" style="2" customWidth="1"/>
    <col min="8448" max="8449" width="14.54296875" style="2" bestFit="1" customWidth="1"/>
    <col min="8450" max="8451" width="14.36328125" style="2" bestFit="1" customWidth="1"/>
    <col min="8452" max="8696" width="9.08984375" style="2"/>
    <col min="8697" max="8697" width="5.08984375" style="2" customWidth="1"/>
    <col min="8698" max="8698" width="9.08984375" style="2"/>
    <col min="8699" max="8699" width="25.08984375" style="2" bestFit="1" customWidth="1"/>
    <col min="8700" max="8700" width="3.6328125" style="2" customWidth="1"/>
    <col min="8701" max="8701" width="15.54296875" style="2" customWidth="1"/>
    <col min="8702" max="8702" width="6.6328125" style="2" customWidth="1"/>
    <col min="8703" max="8703" width="19.36328125" style="2" customWidth="1"/>
    <col min="8704" max="8705" width="14.54296875" style="2" bestFit="1" customWidth="1"/>
    <col min="8706" max="8707" width="14.36328125" style="2" bestFit="1" customWidth="1"/>
    <col min="8708" max="8952" width="9.08984375" style="2"/>
    <col min="8953" max="8953" width="5.08984375" style="2" customWidth="1"/>
    <col min="8954" max="8954" width="9.08984375" style="2"/>
    <col min="8955" max="8955" width="25.08984375" style="2" bestFit="1" customWidth="1"/>
    <col min="8956" max="8956" width="3.6328125" style="2" customWidth="1"/>
    <col min="8957" max="8957" width="15.54296875" style="2" customWidth="1"/>
    <col min="8958" max="8958" width="6.6328125" style="2" customWidth="1"/>
    <col min="8959" max="8959" width="19.36328125" style="2" customWidth="1"/>
    <col min="8960" max="8961" width="14.54296875" style="2" bestFit="1" customWidth="1"/>
    <col min="8962" max="8963" width="14.36328125" style="2" bestFit="1" customWidth="1"/>
    <col min="8964" max="9208" width="9.08984375" style="2"/>
    <col min="9209" max="9209" width="5.08984375" style="2" customWidth="1"/>
    <col min="9210" max="9210" width="9.08984375" style="2"/>
    <col min="9211" max="9211" width="25.08984375" style="2" bestFit="1" customWidth="1"/>
    <col min="9212" max="9212" width="3.6328125" style="2" customWidth="1"/>
    <col min="9213" max="9213" width="15.54296875" style="2" customWidth="1"/>
    <col min="9214" max="9214" width="6.6328125" style="2" customWidth="1"/>
    <col min="9215" max="9215" width="19.36328125" style="2" customWidth="1"/>
    <col min="9216" max="9217" width="14.54296875" style="2" bestFit="1" customWidth="1"/>
    <col min="9218" max="9219" width="14.36328125" style="2" bestFit="1" customWidth="1"/>
    <col min="9220" max="9464" width="9.08984375" style="2"/>
    <col min="9465" max="9465" width="5.08984375" style="2" customWidth="1"/>
    <col min="9466" max="9466" width="9.08984375" style="2"/>
    <col min="9467" max="9467" width="25.08984375" style="2" bestFit="1" customWidth="1"/>
    <col min="9468" max="9468" width="3.6328125" style="2" customWidth="1"/>
    <col min="9469" max="9469" width="15.54296875" style="2" customWidth="1"/>
    <col min="9470" max="9470" width="6.6328125" style="2" customWidth="1"/>
    <col min="9471" max="9471" width="19.36328125" style="2" customWidth="1"/>
    <col min="9472" max="9473" width="14.54296875" style="2" bestFit="1" customWidth="1"/>
    <col min="9474" max="9475" width="14.36328125" style="2" bestFit="1" customWidth="1"/>
    <col min="9476" max="9720" width="9.08984375" style="2"/>
    <col min="9721" max="9721" width="5.08984375" style="2" customWidth="1"/>
    <col min="9722" max="9722" width="9.08984375" style="2"/>
    <col min="9723" max="9723" width="25.08984375" style="2" bestFit="1" customWidth="1"/>
    <col min="9724" max="9724" width="3.6328125" style="2" customWidth="1"/>
    <col min="9725" max="9725" width="15.54296875" style="2" customWidth="1"/>
    <col min="9726" max="9726" width="6.6328125" style="2" customWidth="1"/>
    <col min="9727" max="9727" width="19.36328125" style="2" customWidth="1"/>
    <col min="9728" max="9729" width="14.54296875" style="2" bestFit="1" customWidth="1"/>
    <col min="9730" max="9731" width="14.36328125" style="2" bestFit="1" customWidth="1"/>
    <col min="9732" max="9976" width="9.08984375" style="2"/>
    <col min="9977" max="9977" width="5.08984375" style="2" customWidth="1"/>
    <col min="9978" max="9978" width="9.08984375" style="2"/>
    <col min="9979" max="9979" width="25.08984375" style="2" bestFit="1" customWidth="1"/>
    <col min="9980" max="9980" width="3.6328125" style="2" customWidth="1"/>
    <col min="9981" max="9981" width="15.54296875" style="2" customWidth="1"/>
    <col min="9982" max="9982" width="6.6328125" style="2" customWidth="1"/>
    <col min="9983" max="9983" width="19.36328125" style="2" customWidth="1"/>
    <col min="9984" max="9985" width="14.54296875" style="2" bestFit="1" customWidth="1"/>
    <col min="9986" max="9987" width="14.36328125" style="2" bestFit="1" customWidth="1"/>
    <col min="9988" max="10232" width="9.08984375" style="2"/>
    <col min="10233" max="10233" width="5.08984375" style="2" customWidth="1"/>
    <col min="10234" max="10234" width="9.08984375" style="2"/>
    <col min="10235" max="10235" width="25.08984375" style="2" bestFit="1" customWidth="1"/>
    <col min="10236" max="10236" width="3.6328125" style="2" customWidth="1"/>
    <col min="10237" max="10237" width="15.54296875" style="2" customWidth="1"/>
    <col min="10238" max="10238" width="6.6328125" style="2" customWidth="1"/>
    <col min="10239" max="10239" width="19.36328125" style="2" customWidth="1"/>
    <col min="10240" max="10241" width="14.54296875" style="2" bestFit="1" customWidth="1"/>
    <col min="10242" max="10243" width="14.36328125" style="2" bestFit="1" customWidth="1"/>
    <col min="10244" max="10488" width="9.08984375" style="2"/>
    <col min="10489" max="10489" width="5.08984375" style="2" customWidth="1"/>
    <col min="10490" max="10490" width="9.08984375" style="2"/>
    <col min="10491" max="10491" width="25.08984375" style="2" bestFit="1" customWidth="1"/>
    <col min="10492" max="10492" width="3.6328125" style="2" customWidth="1"/>
    <col min="10493" max="10493" width="15.54296875" style="2" customWidth="1"/>
    <col min="10494" max="10494" width="6.6328125" style="2" customWidth="1"/>
    <col min="10495" max="10495" width="19.36328125" style="2" customWidth="1"/>
    <col min="10496" max="10497" width="14.54296875" style="2" bestFit="1" customWidth="1"/>
    <col min="10498" max="10499" width="14.36328125" style="2" bestFit="1" customWidth="1"/>
    <col min="10500" max="10744" width="9.08984375" style="2"/>
    <col min="10745" max="10745" width="5.08984375" style="2" customWidth="1"/>
    <col min="10746" max="10746" width="9.08984375" style="2"/>
    <col min="10747" max="10747" width="25.08984375" style="2" bestFit="1" customWidth="1"/>
    <col min="10748" max="10748" width="3.6328125" style="2" customWidth="1"/>
    <col min="10749" max="10749" width="15.54296875" style="2" customWidth="1"/>
    <col min="10750" max="10750" width="6.6328125" style="2" customWidth="1"/>
    <col min="10751" max="10751" width="19.36328125" style="2" customWidth="1"/>
    <col min="10752" max="10753" width="14.54296875" style="2" bestFit="1" customWidth="1"/>
    <col min="10754" max="10755" width="14.36328125" style="2" bestFit="1" customWidth="1"/>
    <col min="10756" max="11000" width="9.08984375" style="2"/>
    <col min="11001" max="11001" width="5.08984375" style="2" customWidth="1"/>
    <col min="11002" max="11002" width="9.08984375" style="2"/>
    <col min="11003" max="11003" width="25.08984375" style="2" bestFit="1" customWidth="1"/>
    <col min="11004" max="11004" width="3.6328125" style="2" customWidth="1"/>
    <col min="11005" max="11005" width="15.54296875" style="2" customWidth="1"/>
    <col min="11006" max="11006" width="6.6328125" style="2" customWidth="1"/>
    <col min="11007" max="11007" width="19.36328125" style="2" customWidth="1"/>
    <col min="11008" max="11009" width="14.54296875" style="2" bestFit="1" customWidth="1"/>
    <col min="11010" max="11011" width="14.36328125" style="2" bestFit="1" customWidth="1"/>
    <col min="11012" max="11256" width="9.08984375" style="2"/>
    <col min="11257" max="11257" width="5.08984375" style="2" customWidth="1"/>
    <col min="11258" max="11258" width="9.08984375" style="2"/>
    <col min="11259" max="11259" width="25.08984375" style="2" bestFit="1" customWidth="1"/>
    <col min="11260" max="11260" width="3.6328125" style="2" customWidth="1"/>
    <col min="11261" max="11261" width="15.54296875" style="2" customWidth="1"/>
    <col min="11262" max="11262" width="6.6328125" style="2" customWidth="1"/>
    <col min="11263" max="11263" width="19.36328125" style="2" customWidth="1"/>
    <col min="11264" max="11265" width="14.54296875" style="2" bestFit="1" customWidth="1"/>
    <col min="11266" max="11267" width="14.36328125" style="2" bestFit="1" customWidth="1"/>
    <col min="11268" max="11512" width="9.08984375" style="2"/>
    <col min="11513" max="11513" width="5.08984375" style="2" customWidth="1"/>
    <col min="11514" max="11514" width="9.08984375" style="2"/>
    <col min="11515" max="11515" width="25.08984375" style="2" bestFit="1" customWidth="1"/>
    <col min="11516" max="11516" width="3.6328125" style="2" customWidth="1"/>
    <col min="11517" max="11517" width="15.54296875" style="2" customWidth="1"/>
    <col min="11518" max="11518" width="6.6328125" style="2" customWidth="1"/>
    <col min="11519" max="11519" width="19.36328125" style="2" customWidth="1"/>
    <col min="11520" max="11521" width="14.54296875" style="2" bestFit="1" customWidth="1"/>
    <col min="11522" max="11523" width="14.36328125" style="2" bestFit="1" customWidth="1"/>
    <col min="11524" max="11768" width="9.08984375" style="2"/>
    <col min="11769" max="11769" width="5.08984375" style="2" customWidth="1"/>
    <col min="11770" max="11770" width="9.08984375" style="2"/>
    <col min="11771" max="11771" width="25.08984375" style="2" bestFit="1" customWidth="1"/>
    <col min="11772" max="11772" width="3.6328125" style="2" customWidth="1"/>
    <col min="11773" max="11773" width="15.54296875" style="2" customWidth="1"/>
    <col min="11774" max="11774" width="6.6328125" style="2" customWidth="1"/>
    <col min="11775" max="11775" width="19.36328125" style="2" customWidth="1"/>
    <col min="11776" max="11777" width="14.54296875" style="2" bestFit="1" customWidth="1"/>
    <col min="11778" max="11779" width="14.36328125" style="2" bestFit="1" customWidth="1"/>
    <col min="11780" max="12024" width="9.08984375" style="2"/>
    <col min="12025" max="12025" width="5.08984375" style="2" customWidth="1"/>
    <col min="12026" max="12026" width="9.08984375" style="2"/>
    <col min="12027" max="12027" width="25.08984375" style="2" bestFit="1" customWidth="1"/>
    <col min="12028" max="12028" width="3.6328125" style="2" customWidth="1"/>
    <col min="12029" max="12029" width="15.54296875" style="2" customWidth="1"/>
    <col min="12030" max="12030" width="6.6328125" style="2" customWidth="1"/>
    <col min="12031" max="12031" width="19.36328125" style="2" customWidth="1"/>
    <col min="12032" max="12033" width="14.54296875" style="2" bestFit="1" customWidth="1"/>
    <col min="12034" max="12035" width="14.36328125" style="2" bestFit="1" customWidth="1"/>
    <col min="12036" max="12280" width="9.08984375" style="2"/>
    <col min="12281" max="12281" width="5.08984375" style="2" customWidth="1"/>
    <col min="12282" max="12282" width="9.08984375" style="2"/>
    <col min="12283" max="12283" width="25.08984375" style="2" bestFit="1" customWidth="1"/>
    <col min="12284" max="12284" width="3.6328125" style="2" customWidth="1"/>
    <col min="12285" max="12285" width="15.54296875" style="2" customWidth="1"/>
    <col min="12286" max="12286" width="6.6328125" style="2" customWidth="1"/>
    <col min="12287" max="12287" width="19.36328125" style="2" customWidth="1"/>
    <col min="12288" max="12289" width="14.54296875" style="2" bestFit="1" customWidth="1"/>
    <col min="12290" max="12291" width="14.36328125" style="2" bestFit="1" customWidth="1"/>
    <col min="12292" max="12536" width="9.08984375" style="2"/>
    <col min="12537" max="12537" width="5.08984375" style="2" customWidth="1"/>
    <col min="12538" max="12538" width="9.08984375" style="2"/>
    <col min="12539" max="12539" width="25.08984375" style="2" bestFit="1" customWidth="1"/>
    <col min="12540" max="12540" width="3.6328125" style="2" customWidth="1"/>
    <col min="12541" max="12541" width="15.54296875" style="2" customWidth="1"/>
    <col min="12542" max="12542" width="6.6328125" style="2" customWidth="1"/>
    <col min="12543" max="12543" width="19.36328125" style="2" customWidth="1"/>
    <col min="12544" max="12545" width="14.54296875" style="2" bestFit="1" customWidth="1"/>
    <col min="12546" max="12547" width="14.36328125" style="2" bestFit="1" customWidth="1"/>
    <col min="12548" max="12792" width="9.08984375" style="2"/>
    <col min="12793" max="12793" width="5.08984375" style="2" customWidth="1"/>
    <col min="12794" max="12794" width="9.08984375" style="2"/>
    <col min="12795" max="12795" width="25.08984375" style="2" bestFit="1" customWidth="1"/>
    <col min="12796" max="12796" width="3.6328125" style="2" customWidth="1"/>
    <col min="12797" max="12797" width="15.54296875" style="2" customWidth="1"/>
    <col min="12798" max="12798" width="6.6328125" style="2" customWidth="1"/>
    <col min="12799" max="12799" width="19.36328125" style="2" customWidth="1"/>
    <col min="12800" max="12801" width="14.54296875" style="2" bestFit="1" customWidth="1"/>
    <col min="12802" max="12803" width="14.36328125" style="2" bestFit="1" customWidth="1"/>
    <col min="12804" max="13048" width="9.08984375" style="2"/>
    <col min="13049" max="13049" width="5.08984375" style="2" customWidth="1"/>
    <col min="13050" max="13050" width="9.08984375" style="2"/>
    <col min="13051" max="13051" width="25.08984375" style="2" bestFit="1" customWidth="1"/>
    <col min="13052" max="13052" width="3.6328125" style="2" customWidth="1"/>
    <col min="13053" max="13053" width="15.54296875" style="2" customWidth="1"/>
    <col min="13054" max="13054" width="6.6328125" style="2" customWidth="1"/>
    <col min="13055" max="13055" width="19.36328125" style="2" customWidth="1"/>
    <col min="13056" max="13057" width="14.54296875" style="2" bestFit="1" customWidth="1"/>
    <col min="13058" max="13059" width="14.36328125" style="2" bestFit="1" customWidth="1"/>
    <col min="13060" max="13304" width="9.08984375" style="2"/>
    <col min="13305" max="13305" width="5.08984375" style="2" customWidth="1"/>
    <col min="13306" max="13306" width="9.08984375" style="2"/>
    <col min="13307" max="13307" width="25.08984375" style="2" bestFit="1" customWidth="1"/>
    <col min="13308" max="13308" width="3.6328125" style="2" customWidth="1"/>
    <col min="13309" max="13309" width="15.54296875" style="2" customWidth="1"/>
    <col min="13310" max="13310" width="6.6328125" style="2" customWidth="1"/>
    <col min="13311" max="13311" width="19.36328125" style="2" customWidth="1"/>
    <col min="13312" max="13313" width="14.54296875" style="2" bestFit="1" customWidth="1"/>
    <col min="13314" max="13315" width="14.36328125" style="2" bestFit="1" customWidth="1"/>
    <col min="13316" max="13560" width="9.08984375" style="2"/>
    <col min="13561" max="13561" width="5.08984375" style="2" customWidth="1"/>
    <col min="13562" max="13562" width="9.08984375" style="2"/>
    <col min="13563" max="13563" width="25.08984375" style="2" bestFit="1" customWidth="1"/>
    <col min="13564" max="13564" width="3.6328125" style="2" customWidth="1"/>
    <col min="13565" max="13565" width="15.54296875" style="2" customWidth="1"/>
    <col min="13566" max="13566" width="6.6328125" style="2" customWidth="1"/>
    <col min="13567" max="13567" width="19.36328125" style="2" customWidth="1"/>
    <col min="13568" max="13569" width="14.54296875" style="2" bestFit="1" customWidth="1"/>
    <col min="13570" max="13571" width="14.36328125" style="2" bestFit="1" customWidth="1"/>
    <col min="13572" max="13816" width="9.08984375" style="2"/>
    <col min="13817" max="13817" width="5.08984375" style="2" customWidth="1"/>
    <col min="13818" max="13818" width="9.08984375" style="2"/>
    <col min="13819" max="13819" width="25.08984375" style="2" bestFit="1" customWidth="1"/>
    <col min="13820" max="13820" width="3.6328125" style="2" customWidth="1"/>
    <col min="13821" max="13821" width="15.54296875" style="2" customWidth="1"/>
    <col min="13822" max="13822" width="6.6328125" style="2" customWidth="1"/>
    <col min="13823" max="13823" width="19.36328125" style="2" customWidth="1"/>
    <col min="13824" max="13825" width="14.54296875" style="2" bestFit="1" customWidth="1"/>
    <col min="13826" max="13827" width="14.36328125" style="2" bestFit="1" customWidth="1"/>
    <col min="13828" max="14072" width="9.08984375" style="2"/>
    <col min="14073" max="14073" width="5.08984375" style="2" customWidth="1"/>
    <col min="14074" max="14074" width="9.08984375" style="2"/>
    <col min="14075" max="14075" width="25.08984375" style="2" bestFit="1" customWidth="1"/>
    <col min="14076" max="14076" width="3.6328125" style="2" customWidth="1"/>
    <col min="14077" max="14077" width="15.54296875" style="2" customWidth="1"/>
    <col min="14078" max="14078" width="6.6328125" style="2" customWidth="1"/>
    <col min="14079" max="14079" width="19.36328125" style="2" customWidth="1"/>
    <col min="14080" max="14081" width="14.54296875" style="2" bestFit="1" customWidth="1"/>
    <col min="14082" max="14083" width="14.36328125" style="2" bestFit="1" customWidth="1"/>
    <col min="14084" max="14328" width="9.08984375" style="2"/>
    <col min="14329" max="14329" width="5.08984375" style="2" customWidth="1"/>
    <col min="14330" max="14330" width="9.08984375" style="2"/>
    <col min="14331" max="14331" width="25.08984375" style="2" bestFit="1" customWidth="1"/>
    <col min="14332" max="14332" width="3.6328125" style="2" customWidth="1"/>
    <col min="14333" max="14333" width="15.54296875" style="2" customWidth="1"/>
    <col min="14334" max="14334" width="6.6328125" style="2" customWidth="1"/>
    <col min="14335" max="14335" width="19.36328125" style="2" customWidth="1"/>
    <col min="14336" max="14337" width="14.54296875" style="2" bestFit="1" customWidth="1"/>
    <col min="14338" max="14339" width="14.36328125" style="2" bestFit="1" customWidth="1"/>
    <col min="14340" max="14584" width="9.08984375" style="2"/>
    <col min="14585" max="14585" width="5.08984375" style="2" customWidth="1"/>
    <col min="14586" max="14586" width="9.08984375" style="2"/>
    <col min="14587" max="14587" width="25.08984375" style="2" bestFit="1" customWidth="1"/>
    <col min="14588" max="14588" width="3.6328125" style="2" customWidth="1"/>
    <col min="14589" max="14589" width="15.54296875" style="2" customWidth="1"/>
    <col min="14590" max="14590" width="6.6328125" style="2" customWidth="1"/>
    <col min="14591" max="14591" width="19.36328125" style="2" customWidth="1"/>
    <col min="14592" max="14593" width="14.54296875" style="2" bestFit="1" customWidth="1"/>
    <col min="14594" max="14595" width="14.36328125" style="2" bestFit="1" customWidth="1"/>
    <col min="14596" max="14840" width="9.08984375" style="2"/>
    <col min="14841" max="14841" width="5.08984375" style="2" customWidth="1"/>
    <col min="14842" max="14842" width="9.08984375" style="2"/>
    <col min="14843" max="14843" width="25.08984375" style="2" bestFit="1" customWidth="1"/>
    <col min="14844" max="14844" width="3.6328125" style="2" customWidth="1"/>
    <col min="14845" max="14845" width="15.54296875" style="2" customWidth="1"/>
    <col min="14846" max="14846" width="6.6328125" style="2" customWidth="1"/>
    <col min="14847" max="14847" width="19.36328125" style="2" customWidth="1"/>
    <col min="14848" max="14849" width="14.54296875" style="2" bestFit="1" customWidth="1"/>
    <col min="14850" max="14851" width="14.36328125" style="2" bestFit="1" customWidth="1"/>
    <col min="14852" max="15096" width="9.08984375" style="2"/>
    <col min="15097" max="15097" width="5.08984375" style="2" customWidth="1"/>
    <col min="15098" max="15098" width="9.08984375" style="2"/>
    <col min="15099" max="15099" width="25.08984375" style="2" bestFit="1" customWidth="1"/>
    <col min="15100" max="15100" width="3.6328125" style="2" customWidth="1"/>
    <col min="15101" max="15101" width="15.54296875" style="2" customWidth="1"/>
    <col min="15102" max="15102" width="6.6328125" style="2" customWidth="1"/>
    <col min="15103" max="15103" width="19.36328125" style="2" customWidth="1"/>
    <col min="15104" max="15105" width="14.54296875" style="2" bestFit="1" customWidth="1"/>
    <col min="15106" max="15107" width="14.36328125" style="2" bestFit="1" customWidth="1"/>
    <col min="15108" max="15352" width="9.08984375" style="2"/>
    <col min="15353" max="15353" width="5.08984375" style="2" customWidth="1"/>
    <col min="15354" max="15354" width="9.08984375" style="2"/>
    <col min="15355" max="15355" width="25.08984375" style="2" bestFit="1" customWidth="1"/>
    <col min="15356" max="15356" width="3.6328125" style="2" customWidth="1"/>
    <col min="15357" max="15357" width="15.54296875" style="2" customWidth="1"/>
    <col min="15358" max="15358" width="6.6328125" style="2" customWidth="1"/>
    <col min="15359" max="15359" width="19.36328125" style="2" customWidth="1"/>
    <col min="15360" max="15361" width="14.54296875" style="2" bestFit="1" customWidth="1"/>
    <col min="15362" max="15363" width="14.36328125" style="2" bestFit="1" customWidth="1"/>
    <col min="15364" max="15608" width="9.08984375" style="2"/>
    <col min="15609" max="15609" width="5.08984375" style="2" customWidth="1"/>
    <col min="15610" max="15610" width="9.08984375" style="2"/>
    <col min="15611" max="15611" width="25.08984375" style="2" bestFit="1" customWidth="1"/>
    <col min="15612" max="15612" width="3.6328125" style="2" customWidth="1"/>
    <col min="15613" max="15613" width="15.54296875" style="2" customWidth="1"/>
    <col min="15614" max="15614" width="6.6328125" style="2" customWidth="1"/>
    <col min="15615" max="15615" width="19.36328125" style="2" customWidth="1"/>
    <col min="15616" max="15617" width="14.54296875" style="2" bestFit="1" customWidth="1"/>
    <col min="15618" max="15619" width="14.36328125" style="2" bestFit="1" customWidth="1"/>
    <col min="15620" max="15864" width="9.08984375" style="2"/>
    <col min="15865" max="15865" width="5.08984375" style="2" customWidth="1"/>
    <col min="15866" max="15866" width="9.08984375" style="2"/>
    <col min="15867" max="15867" width="25.08984375" style="2" bestFit="1" customWidth="1"/>
    <col min="15868" max="15868" width="3.6328125" style="2" customWidth="1"/>
    <col min="15869" max="15869" width="15.54296875" style="2" customWidth="1"/>
    <col min="15870" max="15870" width="6.6328125" style="2" customWidth="1"/>
    <col min="15871" max="15871" width="19.36328125" style="2" customWidth="1"/>
    <col min="15872" max="15873" width="14.54296875" style="2" bestFit="1" customWidth="1"/>
    <col min="15874" max="15875" width="14.36328125" style="2" bestFit="1" customWidth="1"/>
    <col min="15876" max="16120" width="9.08984375" style="2"/>
    <col min="16121" max="16121" width="5.08984375" style="2" customWidth="1"/>
    <col min="16122" max="16122" width="9.08984375" style="2"/>
    <col min="16123" max="16123" width="25.08984375" style="2" bestFit="1" customWidth="1"/>
    <col min="16124" max="16124" width="3.6328125" style="2" customWidth="1"/>
    <col min="16125" max="16125" width="15.54296875" style="2" customWidth="1"/>
    <col min="16126" max="16126" width="6.6328125" style="2" customWidth="1"/>
    <col min="16127" max="16127" width="19.36328125" style="2" customWidth="1"/>
    <col min="16128" max="16129" width="14.54296875" style="2" bestFit="1" customWidth="1"/>
    <col min="16130" max="16131" width="14.36328125" style="2" bestFit="1" customWidth="1"/>
    <col min="16132" max="16384" width="9.08984375" style="2"/>
  </cols>
  <sheetData>
    <row r="1" spans="1:4" x14ac:dyDescent="0.35">
      <c r="A1" s="1" t="s">
        <v>0</v>
      </c>
      <c r="D1" s="3" t="s">
        <v>55</v>
      </c>
    </row>
    <row r="2" spans="1:4" s="4" customFormat="1" x14ac:dyDescent="0.35">
      <c r="D2" s="5">
        <v>2020</v>
      </c>
    </row>
    <row r="3" spans="1:4" s="6" customFormat="1" ht="20" x14ac:dyDescent="0.8">
      <c r="D3" s="7" t="s">
        <v>1</v>
      </c>
    </row>
    <row r="4" spans="1:4" s="6" customFormat="1" ht="20" x14ac:dyDescent="0.8">
      <c r="A4" s="1" t="s">
        <v>2</v>
      </c>
      <c r="D4" s="7"/>
    </row>
    <row r="5" spans="1:4" x14ac:dyDescent="0.35">
      <c r="B5" s="2" t="s">
        <v>3</v>
      </c>
      <c r="D5" s="2">
        <v>11000</v>
      </c>
    </row>
    <row r="6" spans="1:4" x14ac:dyDescent="0.35">
      <c r="B6" s="2" t="s">
        <v>4</v>
      </c>
      <c r="D6" s="2">
        <v>1000</v>
      </c>
    </row>
    <row r="7" spans="1:4" x14ac:dyDescent="0.35">
      <c r="B7" s="2" t="s">
        <v>5</v>
      </c>
      <c r="D7" s="2">
        <v>3000</v>
      </c>
    </row>
    <row r="8" spans="1:4" x14ac:dyDescent="0.35">
      <c r="B8" s="2" t="s">
        <v>6</v>
      </c>
      <c r="D8" s="2">
        <v>1000</v>
      </c>
    </row>
    <row r="9" spans="1:4" x14ac:dyDescent="0.35">
      <c r="B9" s="2" t="s">
        <v>7</v>
      </c>
      <c r="D9" s="2">
        <v>650</v>
      </c>
    </row>
    <row r="10" spans="1:4" x14ac:dyDescent="0.35">
      <c r="B10" s="2" t="s">
        <v>8</v>
      </c>
      <c r="D10" s="2">
        <v>450</v>
      </c>
    </row>
    <row r="11" spans="1:4" x14ac:dyDescent="0.35">
      <c r="B11" s="2" t="s">
        <v>9</v>
      </c>
      <c r="D11" s="2">
        <v>500</v>
      </c>
    </row>
    <row r="12" spans="1:4" x14ac:dyDescent="0.35">
      <c r="B12" s="2" t="s">
        <v>10</v>
      </c>
      <c r="D12" s="2">
        <v>700</v>
      </c>
    </row>
    <row r="13" spans="1:4" x14ac:dyDescent="0.35">
      <c r="B13" s="2" t="s">
        <v>11</v>
      </c>
      <c r="D13" s="2">
        <v>700</v>
      </c>
    </row>
    <row r="14" spans="1:4" x14ac:dyDescent="0.35">
      <c r="B14" s="8" t="s">
        <v>12</v>
      </c>
      <c r="D14" s="2">
        <v>700</v>
      </c>
    </row>
    <row r="15" spans="1:4" x14ac:dyDescent="0.35">
      <c r="B15" s="2" t="s">
        <v>13</v>
      </c>
      <c r="D15" s="2">
        <v>300</v>
      </c>
    </row>
    <row r="16" spans="1:4" x14ac:dyDescent="0.35">
      <c r="B16" s="2" t="s">
        <v>14</v>
      </c>
    </row>
    <row r="17" spans="2:4" x14ac:dyDescent="0.35">
      <c r="C17" s="2" t="s">
        <v>15</v>
      </c>
      <c r="D17" s="2">
        <v>7000</v>
      </c>
    </row>
    <row r="18" spans="2:4" x14ac:dyDescent="0.35">
      <c r="C18" s="2" t="s">
        <v>16</v>
      </c>
      <c r="D18" s="2">
        <v>1500</v>
      </c>
    </row>
    <row r="19" spans="2:4" x14ac:dyDescent="0.35">
      <c r="C19" s="2" t="s">
        <v>17</v>
      </c>
      <c r="D19" s="2">
        <v>1000</v>
      </c>
    </row>
    <row r="20" spans="2:4" x14ac:dyDescent="0.35">
      <c r="C20" s="2" t="s">
        <v>18</v>
      </c>
    </row>
    <row r="21" spans="2:4" x14ac:dyDescent="0.35">
      <c r="C21" s="2" t="s">
        <v>19</v>
      </c>
    </row>
    <row r="22" spans="2:4" x14ac:dyDescent="0.35">
      <c r="C22" s="2" t="s">
        <v>20</v>
      </c>
    </row>
    <row r="23" spans="2:4" x14ac:dyDescent="0.35">
      <c r="C23" s="2" t="s">
        <v>21</v>
      </c>
    </row>
    <row r="24" spans="2:4" x14ac:dyDescent="0.35">
      <c r="B24" s="2" t="s">
        <v>22</v>
      </c>
    </row>
    <row r="25" spans="2:4" x14ac:dyDescent="0.35">
      <c r="C25" s="2" t="s">
        <v>23</v>
      </c>
      <c r="D25" s="2">
        <v>1200</v>
      </c>
    </row>
    <row r="26" spans="2:4" x14ac:dyDescent="0.35">
      <c r="C26" s="2" t="s">
        <v>24</v>
      </c>
      <c r="D26" s="2">
        <v>225</v>
      </c>
    </row>
    <row r="27" spans="2:4" x14ac:dyDescent="0.35">
      <c r="C27" s="2" t="s">
        <v>25</v>
      </c>
      <c r="D27" s="2">
        <v>150</v>
      </c>
    </row>
    <row r="28" spans="2:4" x14ac:dyDescent="0.35">
      <c r="B28" s="2" t="s">
        <v>26</v>
      </c>
    </row>
    <row r="29" spans="2:4" x14ac:dyDescent="0.35">
      <c r="C29" s="2" t="s">
        <v>23</v>
      </c>
      <c r="D29" s="2">
        <v>1750</v>
      </c>
    </row>
    <row r="30" spans="2:4" x14ac:dyDescent="0.35">
      <c r="C30" s="2" t="s">
        <v>24</v>
      </c>
      <c r="D30" s="2">
        <v>400</v>
      </c>
    </row>
    <row r="31" spans="2:4" x14ac:dyDescent="0.35">
      <c r="C31" s="2" t="s">
        <v>25</v>
      </c>
      <c r="D31" s="2">
        <v>1500</v>
      </c>
    </row>
    <row r="32" spans="2:4" ht="18.5" x14ac:dyDescent="0.65">
      <c r="C32" s="2" t="s">
        <v>27</v>
      </c>
      <c r="D32" s="6">
        <v>325</v>
      </c>
    </row>
    <row r="33" spans="1:4" x14ac:dyDescent="0.35">
      <c r="A33" s="1" t="s">
        <v>28</v>
      </c>
      <c r="D33" s="9">
        <f t="shared" ref="D33" si="0">SUM(D5:D32)</f>
        <v>35050</v>
      </c>
    </row>
    <row r="34" spans="1:4" x14ac:dyDescent="0.35">
      <c r="A34" s="1" t="s">
        <v>0</v>
      </c>
      <c r="D34" s="3" t="str">
        <f>D1</f>
        <v>Approved</v>
      </c>
    </row>
    <row r="35" spans="1:4" s="4" customFormat="1" x14ac:dyDescent="0.35">
      <c r="D35" s="5">
        <v>2020</v>
      </c>
    </row>
    <row r="36" spans="1:4" s="6" customFormat="1" ht="20" x14ac:dyDescent="0.8">
      <c r="D36" s="7" t="s">
        <v>1</v>
      </c>
    </row>
    <row r="37" spans="1:4" x14ac:dyDescent="0.35">
      <c r="A37" s="1" t="s">
        <v>29</v>
      </c>
    </row>
    <row r="38" spans="1:4" x14ac:dyDescent="0.35">
      <c r="A38" s="2" t="s">
        <v>30</v>
      </c>
      <c r="B38" s="2" t="s">
        <v>3</v>
      </c>
      <c r="D38" s="2">
        <v>10250</v>
      </c>
    </row>
    <row r="39" spans="1:4" x14ac:dyDescent="0.35">
      <c r="B39" s="2" t="s">
        <v>31</v>
      </c>
    </row>
    <row r="40" spans="1:4" x14ac:dyDescent="0.35">
      <c r="C40" s="2" t="s">
        <v>32</v>
      </c>
      <c r="D40" s="2">
        <v>2000</v>
      </c>
    </row>
    <row r="41" spans="1:4" x14ac:dyDescent="0.35">
      <c r="C41" s="2" t="s">
        <v>33</v>
      </c>
      <c r="D41" s="2">
        <v>1500</v>
      </c>
    </row>
    <row r="42" spans="1:4" x14ac:dyDescent="0.35">
      <c r="C42" s="2" t="s">
        <v>34</v>
      </c>
      <c r="D42" s="2">
        <v>2500</v>
      </c>
    </row>
    <row r="43" spans="1:4" x14ac:dyDescent="0.35">
      <c r="C43" s="2" t="s">
        <v>35</v>
      </c>
      <c r="D43" s="2">
        <v>1500</v>
      </c>
    </row>
    <row r="44" spans="1:4" x14ac:dyDescent="0.35">
      <c r="B44" s="2" t="s">
        <v>36</v>
      </c>
    </row>
    <row r="45" spans="1:4" x14ac:dyDescent="0.35">
      <c r="C45" s="2" t="s">
        <v>37</v>
      </c>
      <c r="D45" s="2">
        <v>450</v>
      </c>
    </row>
    <row r="46" spans="1:4" x14ac:dyDescent="0.35">
      <c r="C46" s="2" t="s">
        <v>27</v>
      </c>
      <c r="D46" s="2">
        <v>5500</v>
      </c>
    </row>
    <row r="47" spans="1:4" x14ac:dyDescent="0.35">
      <c r="C47" s="2" t="s">
        <v>7</v>
      </c>
      <c r="D47" s="2">
        <v>650</v>
      </c>
    </row>
    <row r="48" spans="1:4" x14ac:dyDescent="0.35">
      <c r="C48" s="2" t="s">
        <v>8</v>
      </c>
      <c r="D48" s="2">
        <v>450</v>
      </c>
    </row>
    <row r="49" spans="1:4" x14ac:dyDescent="0.35">
      <c r="B49" s="2" t="s">
        <v>5</v>
      </c>
      <c r="D49" s="2">
        <v>3000</v>
      </c>
    </row>
    <row r="50" spans="1:4" x14ac:dyDescent="0.35">
      <c r="B50" s="2" t="s">
        <v>38</v>
      </c>
      <c r="D50" s="2">
        <v>1000</v>
      </c>
    </row>
    <row r="51" spans="1:4" x14ac:dyDescent="0.35">
      <c r="B51" s="2" t="s">
        <v>4</v>
      </c>
      <c r="D51" s="2">
        <v>1500</v>
      </c>
    </row>
    <row r="52" spans="1:4" x14ac:dyDescent="0.35">
      <c r="B52" s="2" t="s">
        <v>39</v>
      </c>
      <c r="D52" s="2">
        <v>700</v>
      </c>
    </row>
    <row r="53" spans="1:4" ht="18.5" x14ac:dyDescent="0.65">
      <c r="B53" s="2" t="s">
        <v>12</v>
      </c>
      <c r="D53" s="6">
        <v>700</v>
      </c>
    </row>
    <row r="54" spans="1:4" x14ac:dyDescent="0.35">
      <c r="A54" s="1" t="s">
        <v>40</v>
      </c>
      <c r="D54" s="10">
        <f>SUM(D38:D53)</f>
        <v>31700</v>
      </c>
    </row>
    <row r="56" spans="1:4" x14ac:dyDescent="0.35">
      <c r="A56" s="1" t="s">
        <v>41</v>
      </c>
    </row>
    <row r="57" spans="1:4" x14ac:dyDescent="0.35">
      <c r="A57" s="2" t="s">
        <v>30</v>
      </c>
      <c r="B57" s="2" t="s">
        <v>3</v>
      </c>
      <c r="D57" s="2">
        <v>14000</v>
      </c>
    </row>
    <row r="58" spans="1:4" x14ac:dyDescent="0.35">
      <c r="B58" s="2" t="s">
        <v>4</v>
      </c>
      <c r="D58" s="2">
        <v>4000</v>
      </c>
    </row>
    <row r="59" spans="1:4" x14ac:dyDescent="0.35">
      <c r="B59" s="2" t="s">
        <v>5</v>
      </c>
      <c r="D59" s="2">
        <v>3500</v>
      </c>
    </row>
    <row r="60" spans="1:4" x14ac:dyDescent="0.35">
      <c r="B60" s="2" t="s">
        <v>42</v>
      </c>
      <c r="D60" s="2">
        <v>3500</v>
      </c>
    </row>
    <row r="61" spans="1:4" x14ac:dyDescent="0.35">
      <c r="B61" s="2" t="s">
        <v>43</v>
      </c>
      <c r="D61" s="2">
        <v>3500</v>
      </c>
    </row>
    <row r="62" spans="1:4" x14ac:dyDescent="0.35">
      <c r="B62" s="2" t="s">
        <v>44</v>
      </c>
      <c r="D62" s="2">
        <v>750</v>
      </c>
    </row>
    <row r="63" spans="1:4" x14ac:dyDescent="0.35">
      <c r="B63" s="2" t="s">
        <v>12</v>
      </c>
      <c r="D63" s="2">
        <v>750</v>
      </c>
    </row>
    <row r="64" spans="1:4" x14ac:dyDescent="0.35">
      <c r="B64" s="2" t="s">
        <v>6</v>
      </c>
      <c r="D64" s="2">
        <v>900</v>
      </c>
    </row>
    <row r="65" spans="1:4" x14ac:dyDescent="0.35">
      <c r="B65" s="2" t="s">
        <v>45</v>
      </c>
      <c r="D65" s="2">
        <f>13000</f>
        <v>13000</v>
      </c>
    </row>
    <row r="66" spans="1:4" ht="18.5" x14ac:dyDescent="0.65">
      <c r="B66" s="2" t="s">
        <v>46</v>
      </c>
      <c r="D66" s="6">
        <v>3000</v>
      </c>
    </row>
    <row r="67" spans="1:4" x14ac:dyDescent="0.35">
      <c r="A67" s="1" t="s">
        <v>47</v>
      </c>
      <c r="D67" s="10">
        <f>SUM(D57:D66)</f>
        <v>46900</v>
      </c>
    </row>
    <row r="68" spans="1:4" x14ac:dyDescent="0.35">
      <c r="A68" s="1" t="s">
        <v>0</v>
      </c>
      <c r="D68" s="3" t="str">
        <f>D1</f>
        <v>Approved</v>
      </c>
    </row>
    <row r="69" spans="1:4" s="4" customFormat="1" x14ac:dyDescent="0.35">
      <c r="D69" s="5">
        <v>2020</v>
      </c>
    </row>
    <row r="70" spans="1:4" s="6" customFormat="1" ht="20" x14ac:dyDescent="0.8">
      <c r="D70" s="7" t="s">
        <v>1</v>
      </c>
    </row>
    <row r="71" spans="1:4" x14ac:dyDescent="0.35">
      <c r="A71" s="1" t="s">
        <v>48</v>
      </c>
    </row>
    <row r="72" spans="1:4" x14ac:dyDescent="0.35">
      <c r="A72" s="2" t="s">
        <v>30</v>
      </c>
      <c r="B72" s="2" t="s">
        <v>3</v>
      </c>
      <c r="D72" s="2">
        <v>18500</v>
      </c>
    </row>
    <row r="73" spans="1:4" x14ac:dyDescent="0.35">
      <c r="B73" s="2" t="s">
        <v>4</v>
      </c>
      <c r="D73" s="2">
        <v>6500</v>
      </c>
    </row>
    <row r="74" spans="1:4" x14ac:dyDescent="0.35">
      <c r="B74" s="2" t="s">
        <v>5</v>
      </c>
      <c r="D74" s="2">
        <v>1000</v>
      </c>
    </row>
    <row r="75" spans="1:4" x14ac:dyDescent="0.35">
      <c r="B75" s="2" t="s">
        <v>42</v>
      </c>
      <c r="D75" s="2">
        <v>300</v>
      </c>
    </row>
    <row r="76" spans="1:4" x14ac:dyDescent="0.35">
      <c r="B76" s="2" t="s">
        <v>43</v>
      </c>
      <c r="D76" s="2">
        <v>400</v>
      </c>
    </row>
    <row r="77" spans="1:4" x14ac:dyDescent="0.35">
      <c r="B77" s="2" t="s">
        <v>44</v>
      </c>
      <c r="D77" s="2">
        <v>500</v>
      </c>
    </row>
    <row r="78" spans="1:4" x14ac:dyDescent="0.35">
      <c r="B78" s="2" t="s">
        <v>12</v>
      </c>
      <c r="D78" s="2">
        <v>50</v>
      </c>
    </row>
    <row r="79" spans="1:4" x14ac:dyDescent="0.35">
      <c r="B79" s="2" t="s">
        <v>6</v>
      </c>
      <c r="D79" s="2">
        <v>3500</v>
      </c>
    </row>
    <row r="80" spans="1:4" x14ac:dyDescent="0.35">
      <c r="B80" s="2" t="s">
        <v>45</v>
      </c>
      <c r="D80" s="2">
        <v>1500</v>
      </c>
    </row>
    <row r="81" spans="1:4" ht="18.5" x14ac:dyDescent="0.65">
      <c r="B81" s="2" t="s">
        <v>46</v>
      </c>
      <c r="D81" s="6">
        <v>3000</v>
      </c>
    </row>
    <row r="82" spans="1:4" x14ac:dyDescent="0.35">
      <c r="A82" s="1" t="s">
        <v>49</v>
      </c>
      <c r="D82" s="10">
        <f>SUM(D72:D81)</f>
        <v>35250</v>
      </c>
    </row>
    <row r="84" spans="1:4" x14ac:dyDescent="0.35">
      <c r="A84" s="2" t="s">
        <v>50</v>
      </c>
      <c r="D84" s="10">
        <v>19395.36</v>
      </c>
    </row>
    <row r="85" spans="1:4" x14ac:dyDescent="0.35">
      <c r="A85" s="2" t="s">
        <v>51</v>
      </c>
      <c r="D85" s="10">
        <v>25000</v>
      </c>
    </row>
    <row r="86" spans="1:4" x14ac:dyDescent="0.35">
      <c r="A86" s="2" t="s">
        <v>52</v>
      </c>
    </row>
    <row r="87" spans="1:4" x14ac:dyDescent="0.35">
      <c r="A87" s="2" t="s">
        <v>18</v>
      </c>
    </row>
    <row r="89" spans="1:4" s="7" customFormat="1" ht="20" x14ac:dyDescent="0.8">
      <c r="D89" s="7" t="s">
        <v>53</v>
      </c>
    </row>
    <row r="90" spans="1:4" x14ac:dyDescent="0.35">
      <c r="A90" s="2" t="str">
        <f>A4</f>
        <v>General Town Budget</v>
      </c>
      <c r="D90" s="11">
        <f t="shared" ref="D90" si="1">D33</f>
        <v>35050</v>
      </c>
    </row>
    <row r="92" spans="1:4" x14ac:dyDescent="0.35">
      <c r="A92" s="2" t="str">
        <f>A37</f>
        <v>Fire Department Administration Budget</v>
      </c>
      <c r="D92" s="2">
        <f>D54</f>
        <v>31700</v>
      </c>
    </row>
    <row r="93" spans="1:4" x14ac:dyDescent="0.35">
      <c r="A93" s="2" t="str">
        <f>A56</f>
        <v>Fire Department Budget</v>
      </c>
      <c r="D93" s="2">
        <f>D67</f>
        <v>46900</v>
      </c>
    </row>
    <row r="94" spans="1:4" x14ac:dyDescent="0.35">
      <c r="A94" s="2" t="str">
        <f>A71</f>
        <v>EMS/1st Repsonder Department Budget</v>
      </c>
      <c r="D94" s="2">
        <f>D82</f>
        <v>35250</v>
      </c>
    </row>
    <row r="95" spans="1:4" ht="18.5" x14ac:dyDescent="0.65">
      <c r="A95" s="2" t="s">
        <v>54</v>
      </c>
      <c r="D95" s="6">
        <f>D84+D85+D86+D87</f>
        <v>44395.360000000001</v>
      </c>
    </row>
    <row r="96" spans="1:4" ht="20" x14ac:dyDescent="0.8">
      <c r="B96" s="2" t="s">
        <v>56</v>
      </c>
      <c r="D96" s="14">
        <f>SUM(D91:D95)</f>
        <v>158245.35999999999</v>
      </c>
    </row>
    <row r="97" spans="1:4" ht="18.5" x14ac:dyDescent="0.65">
      <c r="D97" s="12"/>
    </row>
    <row r="98" spans="1:4" s="11" customFormat="1" x14ac:dyDescent="0.35">
      <c r="A98" s="11" t="s">
        <v>57</v>
      </c>
      <c r="D98" s="13">
        <f>D90+D96</f>
        <v>193295.35999999999</v>
      </c>
    </row>
  </sheetData>
  <printOptions horizontalCentered="1" verticalCentered="1" gridLines="1"/>
  <pageMargins left="0.25" right="0.25" top="0.5" bottom="0.75" header="0.3" footer="0.3"/>
  <pageSetup scale="76" fitToHeight="0" orientation="landscape" r:id="rId1"/>
  <headerFooter>
    <oddFooter>&amp;F&amp;RPage &amp;P</oddFooter>
  </headerFooter>
  <rowBreaks count="2" manualBreakCount="2">
    <brk id="33" max="16383" man="1"/>
    <brk id="6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Levy</vt:lpstr>
      <vt:lpstr>2021 Levy</vt:lpstr>
      <vt:lpstr>2020 Levy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9781g</dc:creator>
  <cp:lastModifiedBy>Lutsen Township</cp:lastModifiedBy>
  <cp:lastPrinted>2020-03-10T23:43:57Z</cp:lastPrinted>
  <dcterms:created xsi:type="dcterms:W3CDTF">2019-10-02T23:16:45Z</dcterms:created>
  <dcterms:modified xsi:type="dcterms:W3CDTF">2021-02-03T14:56:54Z</dcterms:modified>
</cp:coreProperties>
</file>